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ile-sv01\共有\14100000_水道事務所\総務係（14110000）\100_農業集落排水事業\112_R7\27_経営比較分析表\03_農業集落排水\【経営比較分析表】2024_303615_46_1718\"/>
    </mc:Choice>
  </mc:AlternateContent>
  <xr:revisionPtr revIDLastSave="0" documentId="13_ncr:1_{79DC16C1-29E7-4433-89D6-9C6C7FB749FC}" xr6:coauthVersionLast="47" xr6:coauthVersionMax="47" xr10:uidLastSave="{00000000-0000-0000-0000-000000000000}"/>
  <workbookProtection workbookAlgorithmName="SHA-512" workbookHashValue="X9Yu1PeSmkYo25qqILFCNKjOrvo4F1+xa8OZwTyJh852fb0nIIlkYMASyYfHimVsF6vpm6Rj2JS1oSkWZ4xe6g==" workbookSaltValue="B5eQxzn+QIWENL3jIayRV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F85" i="4"/>
  <c r="I10" i="4"/>
  <c r="P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<sst xmlns="http://schemas.openxmlformats.org/spreadsheetml/2006/main" count="297" uniqueCount="116">
  <si>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</si>
  <si>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</si>
  <si>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</si>
  <si>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</si>
  <si>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</si>
  <si>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</si>
  <si>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</si>
  <si>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</si>
  <si>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</si>
  <si>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</si>
  <si>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</si>
  <si>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</si>
  <si>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</si>
  <si>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</si>
  <si>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</si>
  <si>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</si>
  <si>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</si>
  <si>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</si>
  <si>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</si>
  <si>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</si>
  <si>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</si>
  <si>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</si>
  <si>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</si>
  <si>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</si>
  <si>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</si>
  <si>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</si>
  <si>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</si>
  <si>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</si>
  <si>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</si>
  <si>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</si>
  <si>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</si>
  <si>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</si>
  <si>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</si>
  <si>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</si>
  <si>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</si>
  <si>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</si>
  <si>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</si>
  <si>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</si>
  <si>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</si>
  <si>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</si>
  <si>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</si>
  <si>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</si>
  <si>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</si>
  <si>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</si>
  <si>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</si>
  <si>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</si>
  <si>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</si>
  <si>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</si>
  <si>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</si>
  <si>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</si>
  <si>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</si>
  <si>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</si>
  <si>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</si>
  <si>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</si>
  <si>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</si>
  <si>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</si>
  <si>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</si>
  <si>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</si>
  <si>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</si>
  <si>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</si>
  <si>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</si>
  <si>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</si>
  <si>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</si>
  <si>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</si>
  <si>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</si>
  <si>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</si>
  <si>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</si>
  <si>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</si>
  <si>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</si>
  <si>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</si>
  <si>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</si>
  <si>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</si>
  <si>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</si>
  <si>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</si>
  <si>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</si>
  <si>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</si>
  <si>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</si>
  <si>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</si>
  <si>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</si>
  <si>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</si>
  <si>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</si>
  <si>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</si>
  <si>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</si>
  <si>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</si>
  <si>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</si>
  <si>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</si>
  <si>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</si>
  <si>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</si>
  <si>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</si>
  <si>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</si>
  <si>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</si>
  <si>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</si>
  <si>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</si>
  <si>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</si>
  <si>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</si>
  <si>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</si>
  <si>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湯浅町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</si>
  <si>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</si>
  <si>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</si>
  <si>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</si>
  <si>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</si>
  <si>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</si>
  <si>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</si>
  <si>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</si>
  <si>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</si>
  <si>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</si>
  <si>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</si>
  <si>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</si>
  <si>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</si>
  <si>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</si>
  <si>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</si>
  <si>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</si>
  <si>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</si>
  <si>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農業集落排水事業は供用開始から20年を迎える。施設及び管渠等の更新は現時点では必要ない。機械設備については定期的に更新を行っているため①有形固定資産減価償却率は類似団体より低い水準となっている。</t>
    <phoneticPr fontId="4"/>
  </si>
  <si>
    <t>　①経常収支比率は経常利益が黒字化しているが、使用料収入だけでは経費を賄えておらず、一般会計からの繰入で補っている状況である。接続率の向上による収益確保、更なる経費節減等の経営改善が必要である。
　②累積欠損金は発生していません。
　③流動比率は次年度に支払う企業債償還元金を計上しているため100％を下回っているが、企業債償還元金については一般会計からの繰入金で償還する見込である。
　④企業債残高対事業規模比率は類似団体平均より大きく上回っている状態である。また、起債償還にともない昨年度より減少している。
　⑤経費回収率及び⑥汚水処理原価については使用料収入の確保と汚水処理経費の節減に努めることで、指標の改善を目指す。
　⑦施設利用率は高い水準を維持している。
　⑧水洗化率は類似団体平均を大きく下回っており、接続促進に取り組み、指標の改善を目指す。</t>
    <phoneticPr fontId="4"/>
  </si>
  <si>
    <t>　処理区域内人口密度が低く、水洗化率も低いため、全体的な効率が悪く、汚水処理原価が高くなり、経費回収率が低い状況である。
今後人口減少が見込まれる地域であることから、水洗化率を向上したとしても、使用料収入で全ての経費を賄うことは困難である。
当面の間は、効率的な維持修繕の推進等により更なる経営改善を図り、安定した事業経営基盤の確立を目指す。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</si>
</sst>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44B-4701-9CDD-4F5C590114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044B-4701-9CDD-4F5C590114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10E9-48C1-95F6-FAC41161F1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10E9-48C1-95F6-FAC41161F1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47.67</c:v>
                </c:pt>
                <c:pt idx="4">
                  <c:v>47.68</c:v>
                </c:pt>
              </c:numCache>
            </c:numRef>
          </c:val>
          <c:extLst>
            <c:ext xmlns:c16="http://schemas.microsoft.com/office/drawing/2014/chart" uri="{C3380CC4-5D6E-409C-BE32-E72D297353CC}">
              <c16:uniqueId val="{00000000-684D-4CEA-A3BF-9E7A7D0E433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684D-4CEA-A3BF-9E7A7D0E433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100.06</c:v>
                </c:pt>
                <c:pt idx="4">
                  <c:v>100.17</c:v>
                </c:pt>
              </c:numCache>
            </c:numRef>
          </c:val>
          <c:extLst>
            <c:ext xmlns:c16="http://schemas.microsoft.com/office/drawing/2014/chart" uri="{C3380CC4-5D6E-409C-BE32-E72D297353CC}">
              <c16:uniqueId val="{00000000-2F16-42E9-BF1C-CF20AF84897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2F16-42E9-BF1C-CF20AF84897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4.1100000000000003</c:v>
                </c:pt>
                <c:pt idx="4">
                  <c:v>8.2200000000000006</c:v>
                </c:pt>
              </c:numCache>
            </c:numRef>
          </c:val>
          <c:extLst>
            <c:ext xmlns:c16="http://schemas.microsoft.com/office/drawing/2014/chart" uri="{C3380CC4-5D6E-409C-BE32-E72D297353CC}">
              <c16:uniqueId val="{00000000-8D67-4D04-A0A0-7075A11B969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8D67-4D04-A0A0-7075A11B969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417-4B1D-B827-62D46006A1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5417-4B1D-B827-62D46006A1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C38-4250-9A6B-06F7A7BA0C2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DC38-4250-9A6B-06F7A7BA0C2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44.49</c:v>
                </c:pt>
                <c:pt idx="4">
                  <c:v>66.290000000000006</c:v>
                </c:pt>
              </c:numCache>
            </c:numRef>
          </c:val>
          <c:extLst>
            <c:ext xmlns:c16="http://schemas.microsoft.com/office/drawing/2014/chart" uri="{C3380CC4-5D6E-409C-BE32-E72D297353CC}">
              <c16:uniqueId val="{00000000-F7D6-4643-9E8D-AC30636F61F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F7D6-4643-9E8D-AC30636F61F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3652.37</c:v>
                </c:pt>
                <c:pt idx="4">
                  <c:v>3380.58</c:v>
                </c:pt>
              </c:numCache>
            </c:numRef>
          </c:val>
          <c:extLst>
            <c:ext xmlns:c16="http://schemas.microsoft.com/office/drawing/2014/chart" uri="{C3380CC4-5D6E-409C-BE32-E72D297353CC}">
              <c16:uniqueId val="{00000000-373F-4A89-9E16-C6D9F815A9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373F-4A89-9E16-C6D9F815A9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38.82</c:v>
                </c:pt>
                <c:pt idx="4">
                  <c:v>35.17</c:v>
                </c:pt>
              </c:numCache>
            </c:numRef>
          </c:val>
          <c:extLst>
            <c:ext xmlns:c16="http://schemas.microsoft.com/office/drawing/2014/chart" uri="{C3380CC4-5D6E-409C-BE32-E72D297353CC}">
              <c16:uniqueId val="{00000000-88DC-4985-8C4B-56806F21321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88DC-4985-8C4B-56806F21321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316.3</c:v>
                </c:pt>
                <c:pt idx="4">
                  <c:v>335.17</c:v>
                </c:pt>
              </c:numCache>
            </c:numRef>
          </c:val>
          <c:extLst>
            <c:ext xmlns:c16="http://schemas.microsoft.com/office/drawing/2014/chart" uri="{C3380CC4-5D6E-409C-BE32-E72D297353CC}">
              <c16:uniqueId val="{00000000-79A6-4134-A378-88894764AD0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79A6-4134-A378-88894764AD0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56" zoomScale="115" zoomScaleNormal="11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和歌山県　湯浅町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10731</v>
      </c>
      <c r="AM8" s="44"/>
      <c r="AN8" s="44"/>
      <c r="AO8" s="44"/>
      <c r="AP8" s="44"/>
      <c r="AQ8" s="44"/>
      <c r="AR8" s="44"/>
      <c r="AS8" s="44"/>
      <c r="AT8" s="45">
        <f>データ!T6</f>
        <v>20.8</v>
      </c>
      <c r="AU8" s="45"/>
      <c r="AV8" s="45"/>
      <c r="AW8" s="45"/>
      <c r="AX8" s="45"/>
      <c r="AY8" s="45"/>
      <c r="AZ8" s="45"/>
      <c r="BA8" s="45"/>
      <c r="BB8" s="45">
        <f>データ!U6</f>
        <v>515.91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63.39</v>
      </c>
      <c r="J10" s="45"/>
      <c r="K10" s="45"/>
      <c r="L10" s="45"/>
      <c r="M10" s="45"/>
      <c r="N10" s="45"/>
      <c r="O10" s="45"/>
      <c r="P10" s="45">
        <f>データ!P6</f>
        <v>8.31</v>
      </c>
      <c r="Q10" s="45"/>
      <c r="R10" s="45"/>
      <c r="S10" s="45"/>
      <c r="T10" s="45"/>
      <c r="U10" s="45"/>
      <c r="V10" s="45"/>
      <c r="W10" s="45">
        <f>データ!Q6</f>
        <v>111.88</v>
      </c>
      <c r="X10" s="45"/>
      <c r="Y10" s="45"/>
      <c r="Z10" s="45"/>
      <c r="AA10" s="45"/>
      <c r="AB10" s="45"/>
      <c r="AC10" s="45"/>
      <c r="AD10" s="44">
        <f>データ!R6</f>
        <v>3740</v>
      </c>
      <c r="AE10" s="44"/>
      <c r="AF10" s="44"/>
      <c r="AG10" s="44"/>
      <c r="AH10" s="44"/>
      <c r="AI10" s="44"/>
      <c r="AJ10" s="44"/>
      <c r="AK10" s="2"/>
      <c r="AL10" s="44">
        <f>データ!V6</f>
        <v>885</v>
      </c>
      <c r="AM10" s="44"/>
      <c r="AN10" s="44"/>
      <c r="AO10" s="44"/>
      <c r="AP10" s="44"/>
      <c r="AQ10" s="44"/>
      <c r="AR10" s="44"/>
      <c r="AS10" s="44"/>
      <c r="AT10" s="45">
        <f>データ!W6</f>
        <v>0.24</v>
      </c>
      <c r="AU10" s="45"/>
      <c r="AV10" s="45"/>
      <c r="AW10" s="45"/>
      <c r="AX10" s="45"/>
      <c r="AY10" s="45"/>
      <c r="AZ10" s="45"/>
      <c r="BA10" s="45"/>
      <c r="BB10" s="45">
        <f>データ!X6</f>
        <v>3687.5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n5YqT3ja4UbIboYvbSWANSXXfmfazc0OZkPpbl5iTNh+Ha0MZ/nC66jx7Cx4q+t9h0alpp6sU+kL5O+aiOWpA==" saltValue="ijKBrBzHW+77ypS5Oo/Jw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303615</v>
      </c>
      <c r="D6" s="19">
        <f t="shared" si="3"/>
        <v>46</v>
      </c>
      <c r="E6" s="19">
        <f t="shared" si="3"/>
        <v>17</v>
      </c>
      <c r="F6" s="19">
        <f t="shared" si="3"/>
        <v>5</v>
      </c>
      <c r="G6" s="19">
        <f t="shared" si="3"/>
        <v>0</v>
      </c>
      <c r="H6" s="19" t="str">
        <f t="shared" si="3"/>
        <v>和歌山県　湯浅町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63.39</v>
      </c>
      <c r="P6" s="20">
        <f t="shared" si="3"/>
        <v>8.31</v>
      </c>
      <c r="Q6" s="20">
        <f t="shared" si="3"/>
        <v>111.88</v>
      </c>
      <c r="R6" s="20">
        <f t="shared" si="3"/>
        <v>3740</v>
      </c>
      <c r="S6" s="20">
        <f t="shared" si="3"/>
        <v>10731</v>
      </c>
      <c r="T6" s="20">
        <f t="shared" si="3"/>
        <v>20.8</v>
      </c>
      <c r="U6" s="20">
        <f t="shared" si="3"/>
        <v>515.91</v>
      </c>
      <c r="V6" s="20">
        <f t="shared" si="3"/>
        <v>885</v>
      </c>
      <c r="W6" s="20">
        <f t="shared" si="3"/>
        <v>0.24</v>
      </c>
      <c r="X6" s="20">
        <f t="shared" si="3"/>
        <v>3687.5</v>
      </c>
      <c r="Y6" s="21" t="str">
        <f>IF(Y7="",NA(),Y7)</f>
        <v>-</v>
      </c>
      <c r="Z6" s="21" t="str">
        <f t="shared" ref="Z6:AH6" si="4">IF(Z7="",NA(),Z7)</f>
        <v>-</v>
      </c>
      <c r="AA6" s="21" t="str">
        <f t="shared" si="4"/>
        <v>-</v>
      </c>
      <c r="AB6" s="21">
        <f t="shared" si="4"/>
        <v>100.06</v>
      </c>
      <c r="AC6" s="21">
        <f t="shared" si="4"/>
        <v>100.17</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44.49</v>
      </c>
      <c r="AY6" s="21">
        <f t="shared" si="6"/>
        <v>66.290000000000006</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1">
        <f t="shared" si="7"/>
        <v>3652.37</v>
      </c>
      <c r="BJ6" s="21">
        <f t="shared" si="7"/>
        <v>3380.58</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38.82</v>
      </c>
      <c r="BU6" s="21">
        <f t="shared" si="8"/>
        <v>35.17</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316.3</v>
      </c>
      <c r="CF6" s="21">
        <f t="shared" si="9"/>
        <v>335.17</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100</v>
      </c>
      <c r="CQ6" s="21">
        <f t="shared" si="10"/>
        <v>100</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47.67</v>
      </c>
      <c r="DB6" s="21">
        <f t="shared" si="11"/>
        <v>47.68</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4.1100000000000003</v>
      </c>
      <c r="DM6" s="21">
        <f t="shared" si="12"/>
        <v>8.2200000000000006</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303615</v>
      </c>
      <c r="D7" s="23">
        <v>46</v>
      </c>
      <c r="E7" s="23">
        <v>17</v>
      </c>
      <c r="F7" s="23">
        <v>5</v>
      </c>
      <c r="G7" s="23">
        <v>0</v>
      </c>
      <c r="H7" s="23" t="s">
        <v>96</v>
      </c>
      <c r="I7" s="23" t="s">
        <v>97</v>
      </c>
      <c r="J7" s="23" t="s">
        <v>98</v>
      </c>
      <c r="K7" s="23" t="s">
        <v>99</v>
      </c>
      <c r="L7" s="23" t="s">
        <v>100</v>
      </c>
      <c r="M7" s="23" t="s">
        <v>101</v>
      </c>
      <c r="N7" s="24" t="s">
        <v>102</v>
      </c>
      <c r="O7" s="24">
        <v>63.39</v>
      </c>
      <c r="P7" s="24">
        <v>8.31</v>
      </c>
      <c r="Q7" s="24">
        <v>111.88</v>
      </c>
      <c r="R7" s="24">
        <v>3740</v>
      </c>
      <c r="S7" s="24">
        <v>10731</v>
      </c>
      <c r="T7" s="24">
        <v>20.8</v>
      </c>
      <c r="U7" s="24">
        <v>515.91</v>
      </c>
      <c r="V7" s="24">
        <v>885</v>
      </c>
      <c r="W7" s="24">
        <v>0.24</v>
      </c>
      <c r="X7" s="24">
        <v>3687.5</v>
      </c>
      <c r="Y7" s="24" t="s">
        <v>102</v>
      </c>
      <c r="Z7" s="24" t="s">
        <v>102</v>
      </c>
      <c r="AA7" s="24" t="s">
        <v>102</v>
      </c>
      <c r="AB7" s="24">
        <v>100.06</v>
      </c>
      <c r="AC7" s="24">
        <v>100.17</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44.49</v>
      </c>
      <c r="AY7" s="24">
        <v>66.290000000000006</v>
      </c>
      <c r="AZ7" s="24" t="s">
        <v>102</v>
      </c>
      <c r="BA7" s="24" t="s">
        <v>102</v>
      </c>
      <c r="BB7" s="24" t="s">
        <v>102</v>
      </c>
      <c r="BC7" s="24">
        <v>44.04</v>
      </c>
      <c r="BD7" s="24">
        <v>58.25</v>
      </c>
      <c r="BE7" s="24">
        <v>47.19</v>
      </c>
      <c r="BF7" s="24" t="s">
        <v>102</v>
      </c>
      <c r="BG7" s="24" t="s">
        <v>102</v>
      </c>
      <c r="BH7" s="24" t="s">
        <v>102</v>
      </c>
      <c r="BI7" s="24">
        <v>3652.37</v>
      </c>
      <c r="BJ7" s="24">
        <v>3380.58</v>
      </c>
      <c r="BK7" s="24" t="s">
        <v>102</v>
      </c>
      <c r="BL7" s="24" t="s">
        <v>102</v>
      </c>
      <c r="BM7" s="24" t="s">
        <v>102</v>
      </c>
      <c r="BN7" s="24">
        <v>839.21</v>
      </c>
      <c r="BO7" s="24">
        <v>791.46</v>
      </c>
      <c r="BP7" s="24">
        <v>798.1</v>
      </c>
      <c r="BQ7" s="24" t="s">
        <v>102</v>
      </c>
      <c r="BR7" s="24" t="s">
        <v>102</v>
      </c>
      <c r="BS7" s="24" t="s">
        <v>102</v>
      </c>
      <c r="BT7" s="24">
        <v>38.82</v>
      </c>
      <c r="BU7" s="24">
        <v>35.17</v>
      </c>
      <c r="BV7" s="24" t="s">
        <v>102</v>
      </c>
      <c r="BW7" s="24" t="s">
        <v>102</v>
      </c>
      <c r="BX7" s="24" t="s">
        <v>102</v>
      </c>
      <c r="BY7" s="24">
        <v>52.05</v>
      </c>
      <c r="BZ7" s="24">
        <v>47.96</v>
      </c>
      <c r="CA7" s="24">
        <v>54.51</v>
      </c>
      <c r="CB7" s="24" t="s">
        <v>102</v>
      </c>
      <c r="CC7" s="24" t="s">
        <v>102</v>
      </c>
      <c r="CD7" s="24" t="s">
        <v>102</v>
      </c>
      <c r="CE7" s="24">
        <v>316.3</v>
      </c>
      <c r="CF7" s="24">
        <v>335.17</v>
      </c>
      <c r="CG7" s="24" t="s">
        <v>102</v>
      </c>
      <c r="CH7" s="24" t="s">
        <v>102</v>
      </c>
      <c r="CI7" s="24" t="s">
        <v>102</v>
      </c>
      <c r="CJ7" s="24">
        <v>301.86</v>
      </c>
      <c r="CK7" s="24">
        <v>325.85000000000002</v>
      </c>
      <c r="CL7" s="24">
        <v>286.33</v>
      </c>
      <c r="CM7" s="24" t="s">
        <v>102</v>
      </c>
      <c r="CN7" s="24" t="s">
        <v>102</v>
      </c>
      <c r="CO7" s="24" t="s">
        <v>102</v>
      </c>
      <c r="CP7" s="24">
        <v>100</v>
      </c>
      <c r="CQ7" s="24">
        <v>100</v>
      </c>
      <c r="CR7" s="24" t="s">
        <v>102</v>
      </c>
      <c r="CS7" s="24" t="s">
        <v>102</v>
      </c>
      <c r="CT7" s="24" t="s">
        <v>102</v>
      </c>
      <c r="CU7" s="24">
        <v>46.25</v>
      </c>
      <c r="CV7" s="24">
        <v>45.32</v>
      </c>
      <c r="CW7" s="24">
        <v>49.92</v>
      </c>
      <c r="CX7" s="24" t="s">
        <v>102</v>
      </c>
      <c r="CY7" s="24" t="s">
        <v>102</v>
      </c>
      <c r="CZ7" s="24" t="s">
        <v>102</v>
      </c>
      <c r="DA7" s="24">
        <v>47.67</v>
      </c>
      <c r="DB7" s="24">
        <v>47.68</v>
      </c>
      <c r="DC7" s="24" t="s">
        <v>102</v>
      </c>
      <c r="DD7" s="24" t="s">
        <v>102</v>
      </c>
      <c r="DE7" s="24" t="s">
        <v>102</v>
      </c>
      <c r="DF7" s="24">
        <v>83.96</v>
      </c>
      <c r="DG7" s="24">
        <v>83.54</v>
      </c>
      <c r="DH7" s="24">
        <v>87.8</v>
      </c>
      <c r="DI7" s="24" t="s">
        <v>102</v>
      </c>
      <c r="DJ7" s="24" t="s">
        <v>102</v>
      </c>
      <c r="DK7" s="24" t="s">
        <v>102</v>
      </c>
      <c r="DL7" s="24">
        <v>4.1100000000000003</v>
      </c>
      <c r="DM7" s="24">
        <v>8.2200000000000006</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早　崇泰</cp:lastModifiedBy>
  <cp:lastPrinted>2026-01-27T06:34:05Z</cp:lastPrinted>
  <dcterms:created xsi:type="dcterms:W3CDTF">2025-12-23T06:21:59Z</dcterms:created>
  <dcterms:modified xsi:type="dcterms:W3CDTF">2026-01-27T08:39:45Z</dcterms:modified>
  <cp:category/>
</cp:coreProperties>
</file>