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5914\Desktop\処理すること！！！\20220126_経営比較分析表\02_提出\"/>
    </mc:Choice>
  </mc:AlternateContent>
  <xr:revisionPtr revIDLastSave="0" documentId="13_ncr:1_{7D429B25-9ED5-4696-9B40-E1BB3759DD17}" xr6:coauthVersionLast="44" xr6:coauthVersionMax="44" xr10:uidLastSave="{00000000-0000-0000-0000-000000000000}"/>
  <workbookProtection workbookAlgorithmName="SHA-512" workbookHashValue="r/jAtqea3yIi8aPPVyTmWaqV5/VtQNEBMqeiqf5+qL1zWufimH9KbcD8lN08MkkEx3sPOW8iKehasm6cC5wFRQ==" workbookSaltValue="8evMFrE2E9Tq0LFVC0uPh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<sst xmlns="http://schemas.openxmlformats.org/spreadsheetml/2006/main" count="228" uniqueCount="113">
  <si>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</si>
  <si>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</si>
  <si>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</si>
  <si>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</si>
  <si>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</si>
  <si>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</si>
  <si>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</si>
  <si>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</si>
  <si>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</si>
  <si>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</si>
  <si>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</si>
  <si>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</si>
  <si>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</si>
  <si>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</si>
  <si>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</si>
  <si>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</si>
  <si>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</si>
  <si>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</si>
  <si>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</si>
  <si>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</si>
  <si>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</si>
  <si>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</si>
  <si>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</si>
  <si>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</si>
  <si>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</si>
  <si>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</si>
  <si>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</si>
  <si>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</si>
  <si>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</si>
  <si>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</si>
  <si>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</si>
  <si>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</si>
  <si>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</si>
  <si>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</si>
  <si>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</si>
  <si>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</si>
  <si>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</si>
  <si>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</si>
  <si>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</si>
  <si>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</si>
  <si>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</si>
  <si>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</si>
  <si>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</si>
  <si>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</si>
  <si>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</si>
  <si>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</si>
  <si>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</si>
  <si>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</si>
  <si>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</si>
  <si>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</si>
  <si>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</si>
  <si>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</si>
  <si>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</si>
  <si>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</si>
  <si>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</si>
  <si>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</si>
  <si>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</si>
  <si>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</si>
  <si>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</si>
  <si>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</si>
  <si>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</si>
  <si>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</si>
  <si>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</si>
  <si>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</si>
  <si>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</si>
  <si>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</si>
  <si>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</si>
  <si>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</si>
  <si>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</si>
  <si>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</si>
  <si>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</si>
  <si>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</si>
  <si>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</si>
  <si>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</si>
  <si>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</si>
  <si>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</si>
  <si>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</si>
  <si>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</si>
  <si>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</si>
  <si>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</si>
  <si>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</si>
  <si>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</si>
  <si>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</si>
  <si>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</si>
  <si>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</si>
  <si>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</si>
  <si>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</si>
  <si>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</si>
  <si>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</si>
  <si>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</si>
  <si>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</si>
  <si>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</si>
  <si>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</si>
  <si>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</si>
  <si>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</si>
  <si>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</si>
  <si>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</si>
  <si>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</si>
  <si>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</si>
  <si>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</si>
  <si>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</si>
  <si>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</si>
  <si>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</si>
  <si>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</si>
  <si>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</si>
  <si>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</si>
  <si>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</si>
  <si>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</si>
  <si>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</si>
  <si>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</si>
  <si>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経常収支比率については、平均値を上回り増加傾向にあるが、老朽施設・管路の更新や増加が見込まれる修繕費等の財源確保のため、更なる費用の削減、経営状況の改善が必要である。
　累積欠損比率については、平成30年度において未処理欠損金は解消され、本年度も黒字になったため累積欠損比率については、昨年同様0.00％で推移している。
　流動比率については、本年度も100％を超えているものの類似団体に比べ低い状況である。今後、管路・施設更新による起債の増加が見込まれるため、注意が必要である。
　企業債残高対給水収益比率については、類似団体より低く推移しているが、管路及び施設の計画的な更新を進めていくため、起債の借入が増加していくと予想され注意が必要である。
　料金回収率については、令和2年度、新型ｺﾛﾅｳｨﾙｽ対策として基本料金の免除を実施し、免除分を他会計補助金（営業外収益）として計上したため、給水収益が減少し当指標が低下した。令和3年度も引き続き減免を実施する。
　給水原価については、類似団体より下回っているが、今後、建設改良費の増加に伴い減価償却費及び支払利息等、経常費用の増加が見込まれるため注意が必要である。
　施設利用率については、対前年度8.53%増加しているが、給水人口の減少に伴い当指標の低下が見込まれるので、浄水施設の利用方法を検討していきたい。
　有収率については、対前年度6.85%低下し、平均値を大きく下回っている。配水量の増加が原因となっており、令和2年度に策定した基本計画を基に管路更新を行い、有収率を向上させていきたい。
　</t>
    <rPh sb="13" eb="16">
      <t>ヘイキンチ</t>
    </rPh>
    <rPh sb="20" eb="22">
      <t>ゾウカ</t>
    </rPh>
    <rPh sb="22" eb="24">
      <t>ケイコウ</t>
    </rPh>
    <rPh sb="43" eb="45">
      <t>ミコ</t>
    </rPh>
    <rPh sb="48" eb="51">
      <t>シュウゼンヒ</t>
    </rPh>
    <rPh sb="51" eb="52">
      <t>トウ</t>
    </rPh>
    <rPh sb="53" eb="55">
      <t>ザイゲン</t>
    </rPh>
    <rPh sb="55" eb="57">
      <t>カクホ</t>
    </rPh>
    <rPh sb="70" eb="72">
      <t>ケイエイ</t>
    </rPh>
    <rPh sb="72" eb="74">
      <t>ジョウキョウ</t>
    </rPh>
    <rPh sb="75" eb="77">
      <t>カイゼン</t>
    </rPh>
    <rPh sb="199" eb="201">
      <t>ジョウキョウ</t>
    </rPh>
    <rPh sb="211" eb="213">
      <t>シセツ</t>
    </rPh>
    <rPh sb="284" eb="287">
      <t>ケイカクテキ</t>
    </rPh>
    <rPh sb="288" eb="290">
      <t>コウシン</t>
    </rPh>
    <rPh sb="291" eb="292">
      <t>スス</t>
    </rPh>
    <rPh sb="338" eb="340">
      <t>レイワ</t>
    </rPh>
    <rPh sb="341" eb="343">
      <t>ネンド</t>
    </rPh>
    <rPh sb="344" eb="346">
      <t>シンガタ</t>
    </rPh>
    <rPh sb="353" eb="355">
      <t>タイサク</t>
    </rPh>
    <rPh sb="358" eb="360">
      <t>キホン</t>
    </rPh>
    <rPh sb="360" eb="362">
      <t>リョウキン</t>
    </rPh>
    <rPh sb="363" eb="365">
      <t>メンジョ</t>
    </rPh>
    <rPh sb="366" eb="368">
      <t>ジッシ</t>
    </rPh>
    <rPh sb="370" eb="372">
      <t>メンジョ</t>
    </rPh>
    <rPh sb="372" eb="373">
      <t>ブン</t>
    </rPh>
    <rPh sb="374" eb="375">
      <t>タ</t>
    </rPh>
    <rPh sb="375" eb="377">
      <t>カイケイ</t>
    </rPh>
    <rPh sb="377" eb="380">
      <t>ホジョキン</t>
    </rPh>
    <rPh sb="381" eb="384">
      <t>エイギョウガイ</t>
    </rPh>
    <rPh sb="384" eb="386">
      <t>シュウエキ</t>
    </rPh>
    <rPh sb="390" eb="392">
      <t>ケイジョウ</t>
    </rPh>
    <rPh sb="397" eb="399">
      <t>キュウスイ</t>
    </rPh>
    <rPh sb="399" eb="401">
      <t>シュウエキ</t>
    </rPh>
    <rPh sb="402" eb="404">
      <t>ゲンショウ</t>
    </rPh>
    <rPh sb="405" eb="406">
      <t>トウ</t>
    </rPh>
    <rPh sb="406" eb="408">
      <t>シヒョウ</t>
    </rPh>
    <rPh sb="409" eb="411">
      <t>テイカ</t>
    </rPh>
    <rPh sb="414" eb="416">
      <t>レイワ</t>
    </rPh>
    <rPh sb="417" eb="419">
      <t>ネンド</t>
    </rPh>
    <rPh sb="420" eb="421">
      <t>ヒ</t>
    </rPh>
    <rPh sb="422" eb="423">
      <t>ツヅ</t>
    </rPh>
    <rPh sb="424" eb="426">
      <t>ゲンメン</t>
    </rPh>
    <rPh sb="427" eb="429">
      <t>ジッシ</t>
    </rPh>
    <rPh sb="470" eb="471">
      <t>トモナ</t>
    </rPh>
    <rPh sb="485" eb="487">
      <t>ケイジョウ</t>
    </rPh>
    <rPh sb="487" eb="489">
      <t>ヒヨウ</t>
    </rPh>
    <rPh sb="522" eb="523">
      <t>タイ</t>
    </rPh>
    <rPh sb="523" eb="526">
      <t>ゼンネンド</t>
    </rPh>
    <rPh sb="549" eb="550">
      <t>トウ</t>
    </rPh>
    <rPh sb="550" eb="552">
      <t>シヒョウ</t>
    </rPh>
    <rPh sb="594" eb="595">
      <t>タイ</t>
    </rPh>
    <rPh sb="595" eb="598">
      <t>ゼンネンド</t>
    </rPh>
    <rPh sb="603" eb="605">
      <t>テイカ</t>
    </rPh>
    <rPh sb="607" eb="610">
      <t>ヘイキンチ</t>
    </rPh>
    <rPh sb="611" eb="612">
      <t>オオ</t>
    </rPh>
    <rPh sb="614" eb="616">
      <t>シタマワ</t>
    </rPh>
    <rPh sb="621" eb="624">
      <t>ハイスイリョウ</t>
    </rPh>
    <rPh sb="625" eb="627">
      <t>ゾウカ</t>
    </rPh>
    <rPh sb="628" eb="630">
      <t>ゲンイン</t>
    </rPh>
    <rPh sb="643" eb="645">
      <t>サクテイ</t>
    </rPh>
    <rPh sb="652" eb="653">
      <t>モト</t>
    </rPh>
    <rPh sb="654" eb="656">
      <t>カンロ</t>
    </rPh>
    <phoneticPr fontId="4"/>
  </si>
  <si>
    <t>　法定耐用年数以上の資産が多く、今後、健全経営を維持するためにも管路及び施設設備等の更新が必須である。令和2年度策定の基本計画及び経営戦略を基に更新を実施していくためには、料金改定を含め財源確保について検討していく必要がある。</t>
    <rPh sb="16" eb="18">
      <t>コンゴ</t>
    </rPh>
    <rPh sb="45" eb="47">
      <t>ヒッス</t>
    </rPh>
    <rPh sb="75" eb="77">
      <t>ジッシ</t>
    </rPh>
    <phoneticPr fontId="4"/>
  </si>
  <si>
    <t>　有形固定資産減価償却率及び管路経年化率については上昇傾向が続いており、平均値を大きく上回っていることからも、適正な規模の投資が実施できていない状況である。ただし、流動比率が低いことから、更新事業の財源が十分ではないとも考えられるため、料金改定を含めた財源確保について検討する必要がある。</t>
    <rPh sb="25" eb="27">
      <t>ジョウショウ</t>
    </rPh>
    <rPh sb="27" eb="29">
      <t>ケイコウ</t>
    </rPh>
    <rPh sb="36" eb="39">
      <t>ヘイキンチ</t>
    </rPh>
    <rPh sb="40" eb="41">
      <t>オオ</t>
    </rPh>
    <rPh sb="43" eb="45">
      <t>ウワマワ</t>
    </rPh>
    <rPh sb="55" eb="57">
      <t>テキセイ</t>
    </rPh>
    <rPh sb="58" eb="60">
      <t>キボ</t>
    </rPh>
    <rPh sb="61" eb="63">
      <t>トウシ</t>
    </rPh>
    <rPh sb="64" eb="66">
      <t>ジッシ</t>
    </rPh>
    <rPh sb="72" eb="74">
      <t>ジョウキョウ</t>
    </rPh>
    <rPh sb="82" eb="84">
      <t>リュウドウ</t>
    </rPh>
    <rPh sb="84" eb="86">
      <t>ヒリツ</t>
    </rPh>
    <rPh sb="87" eb="88">
      <t>ヒク</t>
    </rPh>
    <rPh sb="94" eb="96">
      <t>コウシン</t>
    </rPh>
    <rPh sb="96" eb="98">
      <t>ジギョウ</t>
    </rPh>
    <rPh sb="99" eb="101">
      <t>ザイゲン</t>
    </rPh>
    <rPh sb="102" eb="104">
      <t>ジュウブン</t>
    </rPh>
    <rPh sb="110" eb="111">
      <t>カンガ</t>
    </rPh>
    <rPh sb="118" eb="120">
      <t>リョウキン</t>
    </rPh>
    <rPh sb="120" eb="122">
      <t>カイテイ</t>
    </rPh>
    <rPh sb="123" eb="124">
      <t>フク</t>
    </rPh>
    <rPh sb="126" eb="128">
      <t>ザイゲン</t>
    </rPh>
    <rPh sb="128" eb="130">
      <t>カクホ</t>
    </rPh>
    <rPh sb="134" eb="136">
      <t>ケントウ</t>
    </rPh>
    <rPh sb="138" eb="14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</si>
</sst>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0.27</c:v>
                </c:pt>
                <c:pt idx="1">
                  <c:v>0.32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4B-4076-877D-E790B5D4C6C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1C4B-4076-877D-E790B5D4C6C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55.37</c:v>
                </c:pt>
                <c:pt idx="1">
                  <c:v>54.5</c:v>
                </c:pt>
                <c:pt idx="2">
                  <c:v>56</c:v>
                </c:pt>
                <c:pt idx="3">
                  <c:v>66.05</c:v>
                </c:pt>
                <c:pt idx="4">
                  <c:v>74.58</c:v>
                </c:pt>
              </c:numCache>
            </c:numRef>
          </c:val>
          <c:extLst>
            <c:ext xmlns:c16="http://schemas.microsoft.com/office/drawing/2014/chart" uri="{C3380CC4-5D6E-409C-BE32-E72D297353CC}">
              <c16:uniqueId val="{00000000-6AA4-46F5-93F0-E96338740DE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6AA4-46F5-93F0-E96338740DE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78.959999999999994</c:v>
                </c:pt>
                <c:pt idx="1">
                  <c:v>77.16</c:v>
                </c:pt>
                <c:pt idx="2">
                  <c:v>73.5</c:v>
                </c:pt>
                <c:pt idx="3">
                  <c:v>75.239999999999995</c:v>
                </c:pt>
                <c:pt idx="4">
                  <c:v>68.39</c:v>
                </c:pt>
              </c:numCache>
            </c:numRef>
          </c:val>
          <c:extLst>
            <c:ext xmlns:c16="http://schemas.microsoft.com/office/drawing/2014/chart" uri="{C3380CC4-5D6E-409C-BE32-E72D297353CC}">
              <c16:uniqueId val="{00000000-D7CE-4AA4-BF88-8921EF96DE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D7CE-4AA4-BF88-8921EF96DE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88.52</c:v>
                </c:pt>
                <c:pt idx="1">
                  <c:v>103.43</c:v>
                </c:pt>
                <c:pt idx="2">
                  <c:v>110.73</c:v>
                </c:pt>
                <c:pt idx="3">
                  <c:v>114.79</c:v>
                </c:pt>
                <c:pt idx="4">
                  <c:v>115.03</c:v>
                </c:pt>
              </c:numCache>
            </c:numRef>
          </c:val>
          <c:extLst>
            <c:ext xmlns:c16="http://schemas.microsoft.com/office/drawing/2014/chart" uri="{C3380CC4-5D6E-409C-BE32-E72D297353CC}">
              <c16:uniqueId val="{00000000-4058-42DB-BE9E-792A41952B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4058-42DB-BE9E-792A41952B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64.180000000000007</c:v>
                </c:pt>
                <c:pt idx="1">
                  <c:v>65.48</c:v>
                </c:pt>
                <c:pt idx="2">
                  <c:v>63.05</c:v>
                </c:pt>
                <c:pt idx="3">
                  <c:v>63.92</c:v>
                </c:pt>
                <c:pt idx="4">
                  <c:v>65.099999999999994</c:v>
                </c:pt>
              </c:numCache>
            </c:numRef>
          </c:val>
          <c:extLst>
            <c:ext xmlns:c16="http://schemas.microsoft.com/office/drawing/2014/chart" uri="{C3380CC4-5D6E-409C-BE32-E72D297353CC}">
              <c16:uniqueId val="{00000000-C692-4EF5-BB5B-9BC4590718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C692-4EF5-BB5B-9BC4590718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56.94</c:v>
                </c:pt>
                <c:pt idx="1">
                  <c:v>56.62</c:v>
                </c:pt>
                <c:pt idx="2">
                  <c:v>56.62</c:v>
                </c:pt>
                <c:pt idx="3">
                  <c:v>56.44</c:v>
                </c:pt>
                <c:pt idx="4">
                  <c:v>68.540000000000006</c:v>
                </c:pt>
              </c:numCache>
            </c:numRef>
          </c:val>
          <c:extLst>
            <c:ext xmlns:c16="http://schemas.microsoft.com/office/drawing/2014/chart" uri="{C3380CC4-5D6E-409C-BE32-E72D297353CC}">
              <c16:uniqueId val="{00000000-A4AC-4A7E-827B-F24E50B8C7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A4AC-4A7E-827B-F24E50B8C7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9.56</c:v>
                </c:pt>
                <c:pt idx="1">
                  <c:v>6.32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FEE-4150-9E97-7D52ECD10D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0FEE-4150-9E97-7D52ECD10D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185.89</c:v>
                </c:pt>
                <c:pt idx="1">
                  <c:v>158.86000000000001</c:v>
                </c:pt>
                <c:pt idx="2">
                  <c:v>144.07</c:v>
                </c:pt>
                <c:pt idx="3">
                  <c:v>167.95</c:v>
                </c:pt>
                <c:pt idx="4">
                  <c:v>191.15</c:v>
                </c:pt>
              </c:numCache>
            </c:numRef>
          </c:val>
          <c:extLst>
            <c:ext xmlns:c16="http://schemas.microsoft.com/office/drawing/2014/chart" uri="{C3380CC4-5D6E-409C-BE32-E72D297353CC}">
              <c16:uniqueId val="{00000000-BC6B-4F6B-A88F-931CF3C24D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BC6B-4F6B-A88F-931CF3C24D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235.71</c:v>
                </c:pt>
                <c:pt idx="1">
                  <c:v>234.98</c:v>
                </c:pt>
                <c:pt idx="2">
                  <c:v>265.83</c:v>
                </c:pt>
                <c:pt idx="3">
                  <c:v>247.63</c:v>
                </c:pt>
                <c:pt idx="4">
                  <c:v>294.67</c:v>
                </c:pt>
              </c:numCache>
            </c:numRef>
          </c:val>
          <c:extLst>
            <c:ext xmlns:c16="http://schemas.microsoft.com/office/drawing/2014/chart" uri="{C3380CC4-5D6E-409C-BE32-E72D297353CC}">
              <c16:uniqueId val="{00000000-927A-4B17-ADA9-DDFB8465B5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927A-4B17-ADA9-DDFB8465B5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87.37</c:v>
                </c:pt>
                <c:pt idx="1">
                  <c:v>101.85</c:v>
                </c:pt>
                <c:pt idx="2">
                  <c:v>109.06</c:v>
                </c:pt>
                <c:pt idx="3">
                  <c:v>113.18</c:v>
                </c:pt>
                <c:pt idx="4">
                  <c:v>79.2</c:v>
                </c:pt>
              </c:numCache>
            </c:numRef>
          </c:val>
          <c:extLst>
            <c:ext xmlns:c16="http://schemas.microsoft.com/office/drawing/2014/chart" uri="{C3380CC4-5D6E-409C-BE32-E72D297353CC}">
              <c16:uniqueId val="{00000000-EBCB-4A06-B33C-3B51580253D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EBCB-4A06-B33C-3B51580253D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156.44</c:v>
                </c:pt>
                <c:pt idx="1">
                  <c:v>137.09</c:v>
                </c:pt>
                <c:pt idx="2">
                  <c:v>128.31</c:v>
                </c:pt>
                <c:pt idx="3">
                  <c:v>123.92</c:v>
                </c:pt>
                <c:pt idx="4">
                  <c:v>135.09</c:v>
                </c:pt>
              </c:numCache>
            </c:numRef>
          </c:val>
          <c:extLst>
            <c:ext xmlns:c16="http://schemas.microsoft.com/office/drawing/2014/chart" uri="{C3380CC4-5D6E-409C-BE32-E72D297353CC}">
              <c16:uniqueId val="{00000000-7251-4357-AD8B-C676B7A37DA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7251-4357-AD8B-C676B7A37DA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9"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湯浅町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11668</v>
      </c>
      <c r="AM8" s="61"/>
      <c r="AN8" s="61"/>
      <c r="AO8" s="61"/>
      <c r="AP8" s="61"/>
      <c r="AQ8" s="61"/>
      <c r="AR8" s="61"/>
      <c r="AS8" s="61"/>
      <c r="AT8" s="52">
        <f>データ!$S$6</f>
        <v>20.79</v>
      </c>
      <c r="AU8" s="53"/>
      <c r="AV8" s="53"/>
      <c r="AW8" s="53"/>
      <c r="AX8" s="53"/>
      <c r="AY8" s="53"/>
      <c r="AZ8" s="53"/>
      <c r="BA8" s="53"/>
      <c r="BB8" s="54">
        <f>データ!$T$6</f>
        <v>561.23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56.26</v>
      </c>
      <c r="J10" s="53"/>
      <c r="K10" s="53"/>
      <c r="L10" s="53"/>
      <c r="M10" s="53"/>
      <c r="N10" s="53"/>
      <c r="O10" s="64"/>
      <c r="P10" s="54">
        <f>データ!$P$6</f>
        <v>99.8</v>
      </c>
      <c r="Q10" s="54"/>
      <c r="R10" s="54"/>
      <c r="S10" s="54"/>
      <c r="T10" s="54"/>
      <c r="U10" s="54"/>
      <c r="V10" s="54"/>
      <c r="W10" s="61">
        <f>データ!$Q$6</f>
        <v>2514</v>
      </c>
      <c r="X10" s="61"/>
      <c r="Y10" s="61"/>
      <c r="Z10" s="61"/>
      <c r="AA10" s="61"/>
      <c r="AB10" s="61"/>
      <c r="AC10" s="61"/>
      <c r="AD10" s="2"/>
      <c r="AE10" s="2"/>
      <c r="AF10" s="2"/>
      <c r="AG10" s="2"/>
      <c r="AH10" s="4"/>
      <c r="AI10" s="4"/>
      <c r="AJ10" s="4"/>
      <c r="AK10" s="4"/>
      <c r="AL10" s="61">
        <f>データ!$U$6</f>
        <v>13807</v>
      </c>
      <c r="AM10" s="61"/>
      <c r="AN10" s="61"/>
      <c r="AO10" s="61"/>
      <c r="AP10" s="61"/>
      <c r="AQ10" s="61"/>
      <c r="AR10" s="61"/>
      <c r="AS10" s="61"/>
      <c r="AT10" s="52">
        <f>データ!$V$6</f>
        <v>23.54</v>
      </c>
      <c r="AU10" s="53"/>
      <c r="AV10" s="53"/>
      <c r="AW10" s="53"/>
      <c r="AX10" s="53"/>
      <c r="AY10" s="53"/>
      <c r="AZ10" s="53"/>
      <c r="BA10" s="53"/>
      <c r="BB10" s="54">
        <f>データ!$W$6</f>
        <v>586.53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2643t4TBwZua3oGP64Mb6Y/BfcXhmb7RNq2PhjAi9MkEEtXO1SpZ0UQI7b3dOjaHIEBqrXF76GD0/MznC53lw==" saltValue="+fj8/JhV5cq6Vo1w+hNrA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303615</v>
      </c>
      <c r="D6" s="34">
        <f t="shared" si="3"/>
        <v>46</v>
      </c>
      <c r="E6" s="34">
        <f t="shared" si="3"/>
        <v>1</v>
      </c>
      <c r="F6" s="34">
        <f t="shared" si="3"/>
        <v>0</v>
      </c>
      <c r="G6" s="34">
        <f t="shared" si="3"/>
        <v>1</v>
      </c>
      <c r="H6" s="34" t="str">
        <f t="shared" si="3"/>
        <v>和歌山県　湯浅町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56.26</v>
      </c>
      <c r="P6" s="35">
        <f t="shared" si="3"/>
        <v>99.8</v>
      </c>
      <c r="Q6" s="35">
        <f t="shared" si="3"/>
        <v>2514</v>
      </c>
      <c r="R6" s="35">
        <f t="shared" si="3"/>
        <v>11668</v>
      </c>
      <c r="S6" s="35">
        <f t="shared" si="3"/>
        <v>20.79</v>
      </c>
      <c r="T6" s="35">
        <f t="shared" si="3"/>
        <v>561.23</v>
      </c>
      <c r="U6" s="35">
        <f t="shared" si="3"/>
        <v>13807</v>
      </c>
      <c r="V6" s="35">
        <f t="shared" si="3"/>
        <v>23.54</v>
      </c>
      <c r="W6" s="35">
        <f t="shared" si="3"/>
        <v>586.53</v>
      </c>
      <c r="X6" s="36">
        <f>IF(X7="",NA(),X7)</f>
        <v>88.52</v>
      </c>
      <c r="Y6" s="36">
        <f t="shared" ref="Y6:AG6" si="4">IF(Y7="",NA(),Y7)</f>
        <v>103.43</v>
      </c>
      <c r="Z6" s="36">
        <f t="shared" si="4"/>
        <v>110.73</v>
      </c>
      <c r="AA6" s="36">
        <f t="shared" si="4"/>
        <v>114.79</v>
      </c>
      <c r="AB6" s="36">
        <f t="shared" si="4"/>
        <v>115.03</v>
      </c>
      <c r="AC6" s="36">
        <f t="shared" si="4"/>
        <v>111.34</v>
      </c>
      <c r="AD6" s="36">
        <f t="shared" si="4"/>
        <v>110.02</v>
      </c>
      <c r="AE6" s="36">
        <f t="shared" si="4"/>
        <v>108.76</v>
      </c>
      <c r="AF6" s="36">
        <f t="shared" si="4"/>
        <v>108.46</v>
      </c>
      <c r="AG6" s="36">
        <f t="shared" si="4"/>
        <v>109.02</v>
      </c>
      <c r="AH6" s="35" t="str">
        <f>IF(AH7="","",IF(AH7="-","【-】","【"&amp;SUBSTITUTE(TEXT(AH7,"#,##0.00"),"-","△")&amp;"】"))</f>
        <v>【110.27】</v>
      </c>
      <c r="AI6" s="36">
        <f>IF(AI7="",NA(),AI7)</f>
        <v>9.56</v>
      </c>
      <c r="AJ6" s="36">
        <f t="shared" ref="AJ6:AR6" si="5">IF(AJ7="",NA(),AJ7)</f>
        <v>6.32</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185.89</v>
      </c>
      <c r="AU6" s="36">
        <f t="shared" ref="AU6:BC6" si="6">IF(AU7="",NA(),AU7)</f>
        <v>158.86000000000001</v>
      </c>
      <c r="AV6" s="36">
        <f t="shared" si="6"/>
        <v>144.07</v>
      </c>
      <c r="AW6" s="36">
        <f t="shared" si="6"/>
        <v>167.95</v>
      </c>
      <c r="AX6" s="36">
        <f t="shared" si="6"/>
        <v>191.15</v>
      </c>
      <c r="AY6" s="36">
        <f t="shared" si="6"/>
        <v>388.67</v>
      </c>
      <c r="AZ6" s="36">
        <f t="shared" si="6"/>
        <v>355.27</v>
      </c>
      <c r="BA6" s="36">
        <f t="shared" si="6"/>
        <v>359.7</v>
      </c>
      <c r="BB6" s="36">
        <f t="shared" si="6"/>
        <v>362.93</v>
      </c>
      <c r="BC6" s="36">
        <f t="shared" si="6"/>
        <v>371.81</v>
      </c>
      <c r="BD6" s="35" t="str">
        <f>IF(BD7="","",IF(BD7="-","【-】","【"&amp;SUBSTITUTE(TEXT(BD7,"#,##0.00"),"-","△")&amp;"】"))</f>
        <v>【260.31】</v>
      </c>
      <c r="BE6" s="36">
        <f>IF(BE7="",NA(),BE7)</f>
        <v>235.71</v>
      </c>
      <c r="BF6" s="36">
        <f t="shared" ref="BF6:BN6" si="7">IF(BF7="",NA(),BF7)</f>
        <v>234.98</v>
      </c>
      <c r="BG6" s="36">
        <f t="shared" si="7"/>
        <v>265.83</v>
      </c>
      <c r="BH6" s="36">
        <f t="shared" si="7"/>
        <v>247.63</v>
      </c>
      <c r="BI6" s="36">
        <f t="shared" si="7"/>
        <v>294.67</v>
      </c>
      <c r="BJ6" s="36">
        <f t="shared" si="7"/>
        <v>422.5</v>
      </c>
      <c r="BK6" s="36">
        <f t="shared" si="7"/>
        <v>458.27</v>
      </c>
      <c r="BL6" s="36">
        <f t="shared" si="7"/>
        <v>447.01</v>
      </c>
      <c r="BM6" s="36">
        <f t="shared" si="7"/>
        <v>439.05</v>
      </c>
      <c r="BN6" s="36">
        <f t="shared" si="7"/>
        <v>465.85</v>
      </c>
      <c r="BO6" s="35" t="str">
        <f>IF(BO7="","",IF(BO7="-","【-】","【"&amp;SUBSTITUTE(TEXT(BO7,"#,##0.00"),"-","△")&amp;"】"))</f>
        <v>【275.67】</v>
      </c>
      <c r="BP6" s="36">
        <f>IF(BP7="",NA(),BP7)</f>
        <v>87.37</v>
      </c>
      <c r="BQ6" s="36">
        <f t="shared" ref="BQ6:BY6" si="8">IF(BQ7="",NA(),BQ7)</f>
        <v>101.85</v>
      </c>
      <c r="BR6" s="36">
        <f t="shared" si="8"/>
        <v>109.06</v>
      </c>
      <c r="BS6" s="36">
        <f t="shared" si="8"/>
        <v>113.18</v>
      </c>
      <c r="BT6" s="36">
        <f t="shared" si="8"/>
        <v>79.2</v>
      </c>
      <c r="BU6" s="36">
        <f t="shared" si="8"/>
        <v>101.64</v>
      </c>
      <c r="BV6" s="36">
        <f t="shared" si="8"/>
        <v>96.77</v>
      </c>
      <c r="BW6" s="36">
        <f t="shared" si="8"/>
        <v>95.81</v>
      </c>
      <c r="BX6" s="36">
        <f t="shared" si="8"/>
        <v>95.26</v>
      </c>
      <c r="BY6" s="36">
        <f t="shared" si="8"/>
        <v>92.39</v>
      </c>
      <c r="BZ6" s="35" t="str">
        <f>IF(BZ7="","",IF(BZ7="-","【-】","【"&amp;SUBSTITUTE(TEXT(BZ7,"#,##0.00"),"-","△")&amp;"】"))</f>
        <v>【100.05】</v>
      </c>
      <c r="CA6" s="36">
        <f>IF(CA7="",NA(),CA7)</f>
        <v>156.44</v>
      </c>
      <c r="CB6" s="36">
        <f t="shared" ref="CB6:CJ6" si="9">IF(CB7="",NA(),CB7)</f>
        <v>137.09</v>
      </c>
      <c r="CC6" s="36">
        <f t="shared" si="9"/>
        <v>128.31</v>
      </c>
      <c r="CD6" s="36">
        <f t="shared" si="9"/>
        <v>123.92</v>
      </c>
      <c r="CE6" s="36">
        <f t="shared" si="9"/>
        <v>135.09</v>
      </c>
      <c r="CF6" s="36">
        <f t="shared" si="9"/>
        <v>179.16</v>
      </c>
      <c r="CG6" s="36">
        <f t="shared" si="9"/>
        <v>187.18</v>
      </c>
      <c r="CH6" s="36">
        <f t="shared" si="9"/>
        <v>189.58</v>
      </c>
      <c r="CI6" s="36">
        <f t="shared" si="9"/>
        <v>192.82</v>
      </c>
      <c r="CJ6" s="36">
        <f t="shared" si="9"/>
        <v>192.98</v>
      </c>
      <c r="CK6" s="35" t="str">
        <f>IF(CK7="","",IF(CK7="-","【-】","【"&amp;SUBSTITUTE(TEXT(CK7,"#,##0.00"),"-","△")&amp;"】"))</f>
        <v>【166.40】</v>
      </c>
      <c r="CL6" s="36">
        <f>IF(CL7="",NA(),CL7)</f>
        <v>55.37</v>
      </c>
      <c r="CM6" s="36">
        <f t="shared" ref="CM6:CU6" si="10">IF(CM7="",NA(),CM7)</f>
        <v>54.5</v>
      </c>
      <c r="CN6" s="36">
        <f t="shared" si="10"/>
        <v>56</v>
      </c>
      <c r="CO6" s="36">
        <f t="shared" si="10"/>
        <v>66.05</v>
      </c>
      <c r="CP6" s="36">
        <f t="shared" si="10"/>
        <v>74.58</v>
      </c>
      <c r="CQ6" s="36">
        <f t="shared" si="10"/>
        <v>54.24</v>
      </c>
      <c r="CR6" s="36">
        <f t="shared" si="10"/>
        <v>55.88</v>
      </c>
      <c r="CS6" s="36">
        <f t="shared" si="10"/>
        <v>55.22</v>
      </c>
      <c r="CT6" s="36">
        <f t="shared" si="10"/>
        <v>54.05</v>
      </c>
      <c r="CU6" s="36">
        <f t="shared" si="10"/>
        <v>54.43</v>
      </c>
      <c r="CV6" s="35" t="str">
        <f>IF(CV7="","",IF(CV7="-","【-】","【"&amp;SUBSTITUTE(TEXT(CV7,"#,##0.00"),"-","△")&amp;"】"))</f>
        <v>【60.69】</v>
      </c>
      <c r="CW6" s="36">
        <f>IF(CW7="",NA(),CW7)</f>
        <v>78.959999999999994</v>
      </c>
      <c r="CX6" s="36">
        <f t="shared" ref="CX6:DF6" si="11">IF(CX7="",NA(),CX7)</f>
        <v>77.16</v>
      </c>
      <c r="CY6" s="36">
        <f t="shared" si="11"/>
        <v>73.5</v>
      </c>
      <c r="CZ6" s="36">
        <f t="shared" si="11"/>
        <v>75.239999999999995</v>
      </c>
      <c r="DA6" s="36">
        <f t="shared" si="11"/>
        <v>68.39</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64.180000000000007</v>
      </c>
      <c r="DI6" s="36">
        <f t="shared" ref="DI6:DQ6" si="12">IF(DI7="",NA(),DI7)</f>
        <v>65.48</v>
      </c>
      <c r="DJ6" s="36">
        <f t="shared" si="12"/>
        <v>63.05</v>
      </c>
      <c r="DK6" s="36">
        <f t="shared" si="12"/>
        <v>63.92</v>
      </c>
      <c r="DL6" s="36">
        <f t="shared" si="12"/>
        <v>65.099999999999994</v>
      </c>
      <c r="DM6" s="36">
        <f t="shared" si="12"/>
        <v>48.14</v>
      </c>
      <c r="DN6" s="36">
        <f t="shared" si="12"/>
        <v>46.61</v>
      </c>
      <c r="DO6" s="36">
        <f t="shared" si="12"/>
        <v>47.97</v>
      </c>
      <c r="DP6" s="36">
        <f t="shared" si="12"/>
        <v>49.12</v>
      </c>
      <c r="DQ6" s="36">
        <f t="shared" si="12"/>
        <v>49.39</v>
      </c>
      <c r="DR6" s="35" t="str">
        <f>IF(DR7="","",IF(DR7="-","【-】","【"&amp;SUBSTITUTE(TEXT(DR7,"#,##0.00"),"-","△")&amp;"】"))</f>
        <v>【50.19】</v>
      </c>
      <c r="DS6" s="36">
        <f>IF(DS7="",NA(),DS7)</f>
        <v>56.94</v>
      </c>
      <c r="DT6" s="36">
        <f t="shared" ref="DT6:EB6" si="13">IF(DT7="",NA(),DT7)</f>
        <v>56.62</v>
      </c>
      <c r="DU6" s="36">
        <f t="shared" si="13"/>
        <v>56.62</v>
      </c>
      <c r="DV6" s="36">
        <f t="shared" si="13"/>
        <v>56.44</v>
      </c>
      <c r="DW6" s="36">
        <f t="shared" si="13"/>
        <v>68.540000000000006</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0.27</v>
      </c>
      <c r="EE6" s="36">
        <f t="shared" ref="EE6:EM6" si="14">IF(EE7="",NA(),EE7)</f>
        <v>0.32</v>
      </c>
      <c r="EF6" s="35">
        <f t="shared" si="14"/>
        <v>0</v>
      </c>
      <c r="EG6" s="35">
        <f t="shared" si="14"/>
        <v>0</v>
      </c>
      <c r="EH6" s="35">
        <f t="shared" si="14"/>
        <v>0</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303615</v>
      </c>
      <c r="D7" s="38">
        <v>46</v>
      </c>
      <c r="E7" s="38">
        <v>1</v>
      </c>
      <c r="F7" s="38">
        <v>0</v>
      </c>
      <c r="G7" s="38">
        <v>1</v>
      </c>
      <c r="H7" s="38" t="s">
        <v>93</v>
      </c>
      <c r="I7" s="38" t="s">
        <v>94</v>
      </c>
      <c r="J7" s="38" t="s">
        <v>95</v>
      </c>
      <c r="K7" s="38" t="s">
        <v>96</v>
      </c>
      <c r="L7" s="38" t="s">
        <v>97</v>
      </c>
      <c r="M7" s="38" t="s">
        <v>98</v>
      </c>
      <c r="N7" s="39" t="s">
        <v>99</v>
      </c>
      <c r="O7" s="39">
        <v>56.26</v>
      </c>
      <c r="P7" s="39">
        <v>99.8</v>
      </c>
      <c r="Q7" s="39">
        <v>2514</v>
      </c>
      <c r="R7" s="39">
        <v>11668</v>
      </c>
      <c r="S7" s="39">
        <v>20.79</v>
      </c>
      <c r="T7" s="39">
        <v>561.23</v>
      </c>
      <c r="U7" s="39">
        <v>13807</v>
      </c>
      <c r="V7" s="39">
        <v>23.54</v>
      </c>
      <c r="W7" s="39">
        <v>586.53</v>
      </c>
      <c r="X7" s="39">
        <v>88.52</v>
      </c>
      <c r="Y7" s="39">
        <v>103.43</v>
      </c>
      <c r="Z7" s="39">
        <v>110.73</v>
      </c>
      <c r="AA7" s="39">
        <v>114.79</v>
      </c>
      <c r="AB7" s="39">
        <v>115.03</v>
      </c>
      <c r="AC7" s="39">
        <v>111.34</v>
      </c>
      <c r="AD7" s="39">
        <v>110.02</v>
      </c>
      <c r="AE7" s="39">
        <v>108.76</v>
      </c>
      <c r="AF7" s="39">
        <v>108.46</v>
      </c>
      <c r="AG7" s="39">
        <v>109.02</v>
      </c>
      <c r="AH7" s="39">
        <v>110.27</v>
      </c>
      <c r="AI7" s="39">
        <v>9.56</v>
      </c>
      <c r="AJ7" s="39">
        <v>6.32</v>
      </c>
      <c r="AK7" s="39">
        <v>0</v>
      </c>
      <c r="AL7" s="39">
        <v>0</v>
      </c>
      <c r="AM7" s="39">
        <v>0</v>
      </c>
      <c r="AN7" s="39">
        <v>10.130000000000001</v>
      </c>
      <c r="AO7" s="39">
        <v>7.31</v>
      </c>
      <c r="AP7" s="39">
        <v>7.48</v>
      </c>
      <c r="AQ7" s="39">
        <v>11.94</v>
      </c>
      <c r="AR7" s="39">
        <v>11</v>
      </c>
      <c r="AS7" s="39">
        <v>1.1499999999999999</v>
      </c>
      <c r="AT7" s="39">
        <v>185.89</v>
      </c>
      <c r="AU7" s="39">
        <v>158.86000000000001</v>
      </c>
      <c r="AV7" s="39">
        <v>144.07</v>
      </c>
      <c r="AW7" s="39">
        <v>167.95</v>
      </c>
      <c r="AX7" s="39">
        <v>191.15</v>
      </c>
      <c r="AY7" s="39">
        <v>388.67</v>
      </c>
      <c r="AZ7" s="39">
        <v>355.27</v>
      </c>
      <c r="BA7" s="39">
        <v>359.7</v>
      </c>
      <c r="BB7" s="39">
        <v>362.93</v>
      </c>
      <c r="BC7" s="39">
        <v>371.81</v>
      </c>
      <c r="BD7" s="39">
        <v>260.31</v>
      </c>
      <c r="BE7" s="39">
        <v>235.71</v>
      </c>
      <c r="BF7" s="39">
        <v>234.98</v>
      </c>
      <c r="BG7" s="39">
        <v>265.83</v>
      </c>
      <c r="BH7" s="39">
        <v>247.63</v>
      </c>
      <c r="BI7" s="39">
        <v>294.67</v>
      </c>
      <c r="BJ7" s="39">
        <v>422.5</v>
      </c>
      <c r="BK7" s="39">
        <v>458.27</v>
      </c>
      <c r="BL7" s="39">
        <v>447.01</v>
      </c>
      <c r="BM7" s="39">
        <v>439.05</v>
      </c>
      <c r="BN7" s="39">
        <v>465.85</v>
      </c>
      <c r="BO7" s="39">
        <v>275.67</v>
      </c>
      <c r="BP7" s="39">
        <v>87.37</v>
      </c>
      <c r="BQ7" s="39">
        <v>101.85</v>
      </c>
      <c r="BR7" s="39">
        <v>109.06</v>
      </c>
      <c r="BS7" s="39">
        <v>113.18</v>
      </c>
      <c r="BT7" s="39">
        <v>79.2</v>
      </c>
      <c r="BU7" s="39">
        <v>101.64</v>
      </c>
      <c r="BV7" s="39">
        <v>96.77</v>
      </c>
      <c r="BW7" s="39">
        <v>95.81</v>
      </c>
      <c r="BX7" s="39">
        <v>95.26</v>
      </c>
      <c r="BY7" s="39">
        <v>92.39</v>
      </c>
      <c r="BZ7" s="39">
        <v>100.05</v>
      </c>
      <c r="CA7" s="39">
        <v>156.44</v>
      </c>
      <c r="CB7" s="39">
        <v>137.09</v>
      </c>
      <c r="CC7" s="39">
        <v>128.31</v>
      </c>
      <c r="CD7" s="39">
        <v>123.92</v>
      </c>
      <c r="CE7" s="39">
        <v>135.09</v>
      </c>
      <c r="CF7" s="39">
        <v>179.16</v>
      </c>
      <c r="CG7" s="39">
        <v>187.18</v>
      </c>
      <c r="CH7" s="39">
        <v>189.58</v>
      </c>
      <c r="CI7" s="39">
        <v>192.82</v>
      </c>
      <c r="CJ7" s="39">
        <v>192.98</v>
      </c>
      <c r="CK7" s="39">
        <v>166.4</v>
      </c>
      <c r="CL7" s="39">
        <v>55.37</v>
      </c>
      <c r="CM7" s="39">
        <v>54.5</v>
      </c>
      <c r="CN7" s="39">
        <v>56</v>
      </c>
      <c r="CO7" s="39">
        <v>66.05</v>
      </c>
      <c r="CP7" s="39">
        <v>74.58</v>
      </c>
      <c r="CQ7" s="39">
        <v>54.24</v>
      </c>
      <c r="CR7" s="39">
        <v>55.88</v>
      </c>
      <c r="CS7" s="39">
        <v>55.22</v>
      </c>
      <c r="CT7" s="39">
        <v>54.05</v>
      </c>
      <c r="CU7" s="39">
        <v>54.43</v>
      </c>
      <c r="CV7" s="39">
        <v>60.69</v>
      </c>
      <c r="CW7" s="39">
        <v>78.959999999999994</v>
      </c>
      <c r="CX7" s="39">
        <v>77.16</v>
      </c>
      <c r="CY7" s="39">
        <v>73.5</v>
      </c>
      <c r="CZ7" s="39">
        <v>75.239999999999995</v>
      </c>
      <c r="DA7" s="39">
        <v>68.39</v>
      </c>
      <c r="DB7" s="39">
        <v>81.680000000000007</v>
      </c>
      <c r="DC7" s="39">
        <v>80.989999999999995</v>
      </c>
      <c r="DD7" s="39">
        <v>80.930000000000007</v>
      </c>
      <c r="DE7" s="39">
        <v>80.510000000000005</v>
      </c>
      <c r="DF7" s="39">
        <v>79.44</v>
      </c>
      <c r="DG7" s="39">
        <v>89.82</v>
      </c>
      <c r="DH7" s="39">
        <v>64.180000000000007</v>
      </c>
      <c r="DI7" s="39">
        <v>65.48</v>
      </c>
      <c r="DJ7" s="39">
        <v>63.05</v>
      </c>
      <c r="DK7" s="39">
        <v>63.92</v>
      </c>
      <c r="DL7" s="39">
        <v>65.099999999999994</v>
      </c>
      <c r="DM7" s="39">
        <v>48.14</v>
      </c>
      <c r="DN7" s="39">
        <v>46.61</v>
      </c>
      <c r="DO7" s="39">
        <v>47.97</v>
      </c>
      <c r="DP7" s="39">
        <v>49.12</v>
      </c>
      <c r="DQ7" s="39">
        <v>49.39</v>
      </c>
      <c r="DR7" s="39">
        <v>50.19</v>
      </c>
      <c r="DS7" s="39">
        <v>56.94</v>
      </c>
      <c r="DT7" s="39">
        <v>56.62</v>
      </c>
      <c r="DU7" s="39">
        <v>56.62</v>
      </c>
      <c r="DV7" s="39">
        <v>56.44</v>
      </c>
      <c r="DW7" s="39">
        <v>68.540000000000006</v>
      </c>
      <c r="DX7" s="39">
        <v>11.13</v>
      </c>
      <c r="DY7" s="39">
        <v>10.84</v>
      </c>
      <c r="DZ7" s="39">
        <v>15.33</v>
      </c>
      <c r="EA7" s="39">
        <v>16.760000000000002</v>
      </c>
      <c r="EB7" s="39">
        <v>18.57</v>
      </c>
      <c r="EC7" s="39">
        <v>20.63</v>
      </c>
      <c r="ED7" s="39">
        <v>0.27</v>
      </c>
      <c r="EE7" s="39">
        <v>0.32</v>
      </c>
      <c r="EF7" s="39">
        <v>0</v>
      </c>
      <c r="EG7" s="39">
        <v>0</v>
      </c>
      <c r="EH7" s="39">
        <v>0</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白井　佳世</cp:lastModifiedBy>
  <cp:lastPrinted>2022-01-19T07:23:35Z</cp:lastPrinted>
  <dcterms:created xsi:type="dcterms:W3CDTF">2021-12-03T06:54:40Z</dcterms:created>
  <dcterms:modified xsi:type="dcterms:W3CDTF">2022-01-19T09:22:17Z</dcterms:modified>
  <cp:category>
  </cp:category>
</cp:coreProperties>
</file>