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課\管財係（11113000）\平成３０年度以降\05_駐車場関係\02町営駅前駐車場\99公営企業関係\R3\20220126経営比較分析表\14_湯浅町\14_湯浅町\"/>
    </mc:Choice>
  </mc:AlternateContent>
  <workbookProtection workbookAlgorithmName="SHA-512" workbookHashValue="I1QOFxCfoBeFiDLL976dAAVWYeBdwVPJcA5BLoEfcW7pj91Uo+oO1wmnhCDnhKsf9+WZmpFUblYmdC9fRfkG0Q==" workbookSaltValue="FzaRTbXHaxOpGv1Dtyr3i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51"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B10" i="4"/>
  <c r="LJ8" i="4"/>
  <c r="JQ8" i="4"/>
  <c r="FJ8" i="4"/>
  <c r="DU8" i="4"/>
  <c r="CF8" i="4"/>
  <c r="B8" i="4"/>
  <c r="BZ76" i="4" l="1"/>
  <c r="MA51" i="4"/>
  <c r="CS51" i="4"/>
  <c r="HJ30" i="4"/>
  <c r="CS30" i="4"/>
  <c r="MI76" i="4"/>
  <c r="HJ51" i="4"/>
  <c r="MA30" i="4"/>
  <c r="IT76" i="4"/>
  <c r="BG30" i="4"/>
  <c r="FX30" i="4"/>
  <c r="HP76" i="4"/>
  <c r="KO30" i="4"/>
  <c r="FX51" i="4"/>
  <c r="LE76" i="4"/>
  <c r="C11" i="5"/>
  <c r="E11" i="5"/>
  <c r="B11" i="5"/>
  <c r="KP76" i="4" l="1"/>
  <c r="FE30" i="4"/>
  <c r="AG76" i="4"/>
  <c r="JV51" i="4"/>
  <c r="FE51" i="4"/>
  <c r="JV30" i="4"/>
  <c r="HA76" i="4"/>
  <c r="AN51" i="4"/>
  <c r="AN30" i="4"/>
  <c r="EL51" i="4"/>
  <c r="KA76" i="4"/>
  <c r="JC30" i="4"/>
  <c r="GL76" i="4"/>
  <c r="EL30" i="4"/>
  <c r="U30" i="4"/>
  <c r="R76" i="4"/>
  <c r="JC51" i="4"/>
  <c r="U51" i="4"/>
  <c r="BZ30" i="4"/>
  <c r="BK76" i="4"/>
  <c r="LH51" i="4"/>
  <c r="LT76" i="4"/>
  <c r="GQ51" i="4"/>
  <c r="IE76" i="4"/>
  <c r="BZ51" i="4"/>
  <c r="GQ30" i="4"/>
  <c r="LH30" i="4"/>
</calcChain>
</file>

<file path=xl/sharedStrings.xml><?xml version="1.0" encoding="utf-8"?>
<sst xmlns="http://schemas.openxmlformats.org/spreadsheetml/2006/main" count="278" uniqueCount="144">
  <si>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</si>
  <si>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</si>
  <si>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</si>
  <si>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</si>
  <si>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</si>
  <si>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</si>
  <si>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</si>
  <si>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</si>
  <si>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</si>
  <si>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</si>
  <si>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</si>
  <si>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</si>
  <si>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</si>
  <si>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</si>
  <si>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</si>
  <si>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</si>
  <si>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</si>
  <si>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</si>
  <si>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</si>
  <si>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</si>
  <si>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</si>
  <si>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</si>
  <si>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</si>
  <si>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</si>
  <si>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</si>
  <si>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</si>
  <si>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</si>
  <si>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</si>
  <si>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</si>
  <si>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</si>
  <si>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</si>
  <si>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</si>
  <si>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</si>
  <si>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</si>
  <si>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</si>
  <si>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</si>
  <si>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</si>
  <si>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</si>
  <si>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</si>
  <si>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</si>
  <si>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</si>
  <si>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</si>
  <si>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</si>
  <si>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</si>
  <si>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</si>
  <si>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</si>
  <si>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</si>
  <si>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</si>
  <si>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</si>
  <si>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</si>
  <si>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</si>
  <si>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</si>
  <si>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</si>
  <si>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</si>
  <si>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</si>
  <si>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</si>
  <si>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</si>
  <si>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</si>
  <si>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</si>
  <si>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</si>
  <si>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</si>
  <si>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</si>
  <si>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</si>
  <si>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</si>
  <si>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</si>
  <si>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</si>
  <si>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</si>
  <si>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</si>
  <si>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</si>
  <si>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</si>
  <si>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</si>
  <si>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</si>
  <si>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</si>
  <si>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</si>
  <si>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</si>
  <si>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</si>
  <si>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</si>
  <si>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</si>
  <si>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</si>
  <si>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</si>
  <si>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</si>
  <si>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</si>
  <si>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</si>
  <si>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</si>
  <si>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</si>
  <si>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</si>
  <si>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</si>
  <si>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</si>
  <si>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</si>
  <si>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</si>
  <si>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</si>
  <si>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</si>
  <si>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</si>
  <si>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</si>
  <si>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</si>
  <si>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</si>
  <si>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</si>
  <si>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</si>
  <si>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</si>
  <si>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</si>
  <si>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</si>
  <si>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</si>
  <si>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</si>
  <si>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</si>
  <si>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</si>
  <si>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</si>
  <si>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</si>
  <si>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</si>
  <si>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</si>
  <si>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</si>
  <si>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</si>
  <si>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</si>
  <si>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</si>
  <si>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</si>
  <si>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</si>
  <si>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</si>
  <si>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</si>
  <si>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</si>
  <si>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</si>
  <si>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</si>
  <si>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</si>
  <si>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</si>
  <si>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</si>
  <si>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和歌山県　湯浅町</t>
  </si>
  <si>
    <t>湯浅町営駅前駐車場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</si>
  <si>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</si>
  <si>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</si>
  <si>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</si>
  <si>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</si>
  <si>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</si>
  <si>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</si>
  <si>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</si>
  <si>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</si>
  <si>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</si>
  <si>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</si>
  <si>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</si>
  <si>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</si>
  <si>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</si>
  <si>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</si>
  <si>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</si>
  <si>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現状、駐車場事業で保有している資産はない。</t>
    <rPh sb="0" eb="2">
      <t>ゲンジョウ</t>
    </rPh>
    <rPh sb="3" eb="6">
      <t>チュウシャジョウ</t>
    </rPh>
    <rPh sb="6" eb="8">
      <t>ジギョウ</t>
    </rPh>
    <rPh sb="9" eb="11">
      <t>ホユウ</t>
    </rPh>
    <rPh sb="15" eb="17">
      <t>シサン</t>
    </rPh>
    <phoneticPr fontId="5"/>
  </si>
  <si>
    <t>新駐車場整備に伴い平成30年10月より一時預かりを休止しているため収益が大幅に減少しているが、駐車場ゲートリースや保守管理等の費用も減少しているため、収益的収支比率は大幅に改善している。
令和2年度は月極契約者が減少したため、各指標は前年度よりやや悪化している。</t>
    <rPh sb="0" eb="1">
      <t>シン</t>
    </rPh>
    <rPh sb="1" eb="4">
      <t>チュウシャジョウ</t>
    </rPh>
    <rPh sb="9" eb="11">
      <t>ヘイセイ</t>
    </rPh>
    <rPh sb="13" eb="14">
      <t>ネン</t>
    </rPh>
    <rPh sb="16" eb="17">
      <t>ガツ</t>
    </rPh>
    <rPh sb="19" eb="21">
      <t>イチジ</t>
    </rPh>
    <rPh sb="21" eb="22">
      <t>アズ</t>
    </rPh>
    <rPh sb="25" eb="27">
      <t>キュウシ</t>
    </rPh>
    <rPh sb="33" eb="35">
      <t>シュウエキ</t>
    </rPh>
    <rPh sb="36" eb="38">
      <t>オオハバ</t>
    </rPh>
    <rPh sb="39" eb="41">
      <t>ゲンショウ</t>
    </rPh>
    <rPh sb="47" eb="50">
      <t>チュウシャジョウ</t>
    </rPh>
    <rPh sb="57" eb="59">
      <t>ホシュ</t>
    </rPh>
    <rPh sb="59" eb="61">
      <t>カンリ</t>
    </rPh>
    <rPh sb="61" eb="62">
      <t>トウ</t>
    </rPh>
    <rPh sb="63" eb="65">
      <t>ヒヨウ</t>
    </rPh>
    <rPh sb="66" eb="68">
      <t>ゲンショウ</t>
    </rPh>
    <rPh sb="75" eb="78">
      <t>シュウエキテキ</t>
    </rPh>
    <rPh sb="78" eb="80">
      <t>シュウシ</t>
    </rPh>
    <rPh sb="80" eb="82">
      <t>ヒリツ</t>
    </rPh>
    <rPh sb="83" eb="85">
      <t>オオハバ</t>
    </rPh>
    <rPh sb="86" eb="88">
      <t>カイゼン</t>
    </rPh>
    <rPh sb="94" eb="96">
      <t>レイワ</t>
    </rPh>
    <rPh sb="97" eb="99">
      <t>ネンド</t>
    </rPh>
    <rPh sb="100" eb="102">
      <t>ツキギメ</t>
    </rPh>
    <rPh sb="102" eb="105">
      <t>ケイヤクシャ</t>
    </rPh>
    <rPh sb="106" eb="108">
      <t>ゲンショウ</t>
    </rPh>
    <rPh sb="113" eb="114">
      <t>カク</t>
    </rPh>
    <rPh sb="114" eb="116">
      <t>シヒョウ</t>
    </rPh>
    <rPh sb="117" eb="120">
      <t>ゼンネンド</t>
    </rPh>
    <rPh sb="124" eb="126">
      <t>アッカ</t>
    </rPh>
    <phoneticPr fontId="5"/>
  </si>
  <si>
    <t>新駐車場整備に伴い平成30年10月より一時預かりを休止しているため駐車場の稼働率は大幅に低下している。
月極契約についても新規の受付は行っていないため、令和2年度は契約者が減少し、前年度より駐車場の稼働率は悪化している。</t>
    <rPh sb="0" eb="1">
      <t>シン</t>
    </rPh>
    <rPh sb="1" eb="4">
      <t>チュウシャジョウ</t>
    </rPh>
    <rPh sb="4" eb="6">
      <t>セイビ</t>
    </rPh>
    <rPh sb="7" eb="8">
      <t>トモナ</t>
    </rPh>
    <rPh sb="9" eb="11">
      <t>ヘイセイ</t>
    </rPh>
    <rPh sb="13" eb="14">
      <t>ネン</t>
    </rPh>
    <rPh sb="16" eb="17">
      <t>ガツ</t>
    </rPh>
    <rPh sb="19" eb="21">
      <t>イチジ</t>
    </rPh>
    <rPh sb="21" eb="22">
      <t>アズ</t>
    </rPh>
    <rPh sb="25" eb="27">
      <t>キュウシ</t>
    </rPh>
    <rPh sb="33" eb="36">
      <t>チュウシャジョウ</t>
    </rPh>
    <rPh sb="37" eb="39">
      <t>カドウ</t>
    </rPh>
    <rPh sb="39" eb="40">
      <t>リツ</t>
    </rPh>
    <rPh sb="41" eb="43">
      <t>オオハバ</t>
    </rPh>
    <rPh sb="44" eb="46">
      <t>テイカ</t>
    </rPh>
    <rPh sb="52" eb="54">
      <t>ツキギメ</t>
    </rPh>
    <rPh sb="54" eb="56">
      <t>ケイヤク</t>
    </rPh>
    <rPh sb="61" eb="63">
      <t>シンキ</t>
    </rPh>
    <rPh sb="64" eb="66">
      <t>ウケツケ</t>
    </rPh>
    <rPh sb="67" eb="68">
      <t>オコナ</t>
    </rPh>
    <rPh sb="76" eb="78">
      <t>レイワ</t>
    </rPh>
    <rPh sb="79" eb="81">
      <t>ネンド</t>
    </rPh>
    <rPh sb="82" eb="85">
      <t>ケイヤクシャ</t>
    </rPh>
    <rPh sb="86" eb="88">
      <t>ゲンショウ</t>
    </rPh>
    <rPh sb="90" eb="93">
      <t>ゼンネンド</t>
    </rPh>
    <rPh sb="95" eb="98">
      <t>チュウシャジョウ</t>
    </rPh>
    <rPh sb="99" eb="101">
      <t>カドウ</t>
    </rPh>
    <rPh sb="101" eb="102">
      <t>リツ</t>
    </rPh>
    <rPh sb="103" eb="105">
      <t>アッカ</t>
    </rPh>
    <phoneticPr fontId="5"/>
  </si>
  <si>
    <t>新駐車場の整備工事を行っているため、駐車場事業は一時的に縮小している状況である。
次年度は新駐車場の供用開始を予定しており、駅前という立地の良さを活かして収益の改善と費用の低減による効率経営を図っていく。</t>
    <rPh sb="0" eb="1">
      <t>シン</t>
    </rPh>
    <rPh sb="1" eb="4">
      <t>チュウシャジョウ</t>
    </rPh>
    <rPh sb="5" eb="7">
      <t>セイビ</t>
    </rPh>
    <rPh sb="7" eb="9">
      <t>コウジ</t>
    </rPh>
    <rPh sb="10" eb="11">
      <t>オコナ</t>
    </rPh>
    <rPh sb="18" eb="21">
      <t>チュウシャジョウ</t>
    </rPh>
    <rPh sb="21" eb="23">
      <t>ジギョウ</t>
    </rPh>
    <rPh sb="24" eb="27">
      <t>イチジテキ</t>
    </rPh>
    <rPh sb="28" eb="30">
      <t>シュクショウ</t>
    </rPh>
    <rPh sb="34" eb="36">
      <t>ジョウキョウ</t>
    </rPh>
    <rPh sb="41" eb="44">
      <t>ジネンド</t>
    </rPh>
    <rPh sb="45" eb="46">
      <t>シン</t>
    </rPh>
    <rPh sb="46" eb="49">
      <t>チュウシャジョウ</t>
    </rPh>
    <rPh sb="50" eb="52">
      <t>キョウヨウ</t>
    </rPh>
    <rPh sb="52" eb="54">
      <t>カイシ</t>
    </rPh>
    <rPh sb="55" eb="57">
      <t>ヨテイ</t>
    </rPh>
    <rPh sb="62" eb="64">
      <t>エキマエ</t>
    </rPh>
    <rPh sb="67" eb="69">
      <t>リッチ</t>
    </rPh>
    <rPh sb="70" eb="71">
      <t>ヨ</t>
    </rPh>
    <rPh sb="73" eb="74">
      <t>イ</t>
    </rPh>
    <rPh sb="77" eb="79">
      <t>シュウエキ</t>
    </rPh>
    <rPh sb="80" eb="82">
      <t>カイゼン</t>
    </rPh>
    <rPh sb="83" eb="85">
      <t>ヒヨウ</t>
    </rPh>
    <rPh sb="86" eb="88">
      <t>テイゲン</t>
    </rPh>
    <rPh sb="91" eb="93">
      <t>コウリツ</t>
    </rPh>
    <rPh sb="93" eb="95">
      <t>ケイエイ</t>
    </rPh>
    <rPh sb="96" eb="97">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</si>
</sst>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250.5</c:v>
                </c:pt>
                <c:pt idx="1">
                  <c:v>260.60000000000002</c:v>
                </c:pt>
                <c:pt idx="2">
                  <c:v>192.7</c:v>
                </c:pt>
                <c:pt idx="3">
                  <c:v>11637.5</c:v>
                </c:pt>
                <c:pt idx="4">
                  <c:v>10144.5</c:v>
                </c:pt>
              </c:numCache>
            </c:numRef>
          </c:val>
          <c:extLst xmlns:c16r2="http://schemas.microsoft.com/office/drawing/2015/06/chart">
            <c:ext xmlns:c16="http://schemas.microsoft.com/office/drawing/2014/chart" uri="{C3380CC4-5D6E-409C-BE32-E72D297353CC}">
              <c16:uniqueId val="{00000000-3575-4533-A0DA-3FC01A150050}"/>
            </c:ext>
          </c:extLst>
        </c:ser>
        <c:dLbls>
          <c:showLegendKey val="0"/>
          <c:showVal val="0"/>
          <c:showCatName val="0"/>
          <c:showSerName val="0"/>
          <c:showPercent val="0"/>
          <c:showBubbleSize val="0"/>
        </c:dLbls>
        <c:gapWidth val="150"/>
        <c:axId val="347629344"/>
        <c:axId val="34762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xmlns:c16r2="http://schemas.microsoft.com/office/drawing/2015/06/chart">
            <c:ext xmlns:c16="http://schemas.microsoft.com/office/drawing/2014/chart" uri="{C3380CC4-5D6E-409C-BE32-E72D297353CC}">
              <c16:uniqueId val="{00000001-3575-4533-A0DA-3FC01A150050}"/>
            </c:ext>
          </c:extLst>
        </c:ser>
        <c:dLbls>
          <c:showLegendKey val="0"/>
          <c:showVal val="0"/>
          <c:showCatName val="0"/>
          <c:showSerName val="0"/>
          <c:showPercent val="0"/>
          <c:showBubbleSize val="0"/>
        </c:dLbls>
        <c:marker val="1"/>
        <c:smooth val="0"/>
        <c:axId val="347629344"/>
        <c:axId val="347629736"/>
      </c:lineChart>
      <c:catAx>
        <c:axId val="347629344"/>
        <c:scaling>
          <c:orientation val="minMax"/>
        </c:scaling>
        <c:delete val="1"/>
        <c:axPos val="b"/>
        <c:numFmt formatCode="General" sourceLinked="1"/>
        <c:majorTickMark val="none"/>
        <c:minorTickMark val="none"/>
        <c:tickLblPos val="none"/>
        <c:crossAx val="347629736"/>
        <c:crosses val="autoZero"/>
        <c:auto val="1"/>
        <c:lblAlgn val="ctr"/>
        <c:lblOffset val="100"/>
        <c:noMultiLvlLbl val="1"/>
      </c:catAx>
      <c:valAx>
        <c:axId val="34762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62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3E-410C-BB86-6882888A68B9}"/>
            </c:ext>
          </c:extLst>
        </c:ser>
        <c:dLbls>
          <c:showLegendKey val="0"/>
          <c:showVal val="0"/>
          <c:showCatName val="0"/>
          <c:showSerName val="0"/>
          <c:showPercent val="0"/>
          <c:showBubbleSize val="0"/>
        </c:dLbls>
        <c:gapWidth val="150"/>
        <c:axId val="347630128"/>
        <c:axId val="34763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xmlns:c16r2="http://schemas.microsoft.com/office/drawing/2015/06/chart">
            <c:ext xmlns:c16="http://schemas.microsoft.com/office/drawing/2014/chart" uri="{C3380CC4-5D6E-409C-BE32-E72D297353CC}">
              <c16:uniqueId val="{00000001-1F3E-410C-BB86-6882888A68B9}"/>
            </c:ext>
          </c:extLst>
        </c:ser>
        <c:dLbls>
          <c:showLegendKey val="0"/>
          <c:showVal val="0"/>
          <c:showCatName val="0"/>
          <c:showSerName val="0"/>
          <c:showPercent val="0"/>
          <c:showBubbleSize val="0"/>
        </c:dLbls>
        <c:marker val="1"/>
        <c:smooth val="0"/>
        <c:axId val="347630128"/>
        <c:axId val="347631696"/>
      </c:lineChart>
      <c:catAx>
        <c:axId val="347630128"/>
        <c:scaling>
          <c:orientation val="minMax"/>
        </c:scaling>
        <c:delete val="1"/>
        <c:axPos val="b"/>
        <c:numFmt formatCode="General" sourceLinked="1"/>
        <c:majorTickMark val="none"/>
        <c:minorTickMark val="none"/>
        <c:tickLblPos val="none"/>
        <c:crossAx val="347631696"/>
        <c:crosses val="autoZero"/>
        <c:auto val="1"/>
        <c:lblAlgn val="ctr"/>
        <c:lblOffset val="100"/>
        <c:noMultiLvlLbl val="1"/>
      </c:catAx>
      <c:valAx>
        <c:axId val="34763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63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004-4C2F-BE63-603C2880C83F}"/>
            </c:ext>
          </c:extLst>
        </c:ser>
        <c:dLbls>
          <c:showLegendKey val="0"/>
          <c:showVal val="0"/>
          <c:showCatName val="0"/>
          <c:showSerName val="0"/>
          <c:showPercent val="0"/>
          <c:showBubbleSize val="0"/>
        </c:dLbls>
        <c:gapWidth val="150"/>
        <c:axId val="347628560"/>
        <c:axId val="3476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004-4C2F-BE63-603C2880C83F}"/>
            </c:ext>
          </c:extLst>
        </c:ser>
        <c:dLbls>
          <c:showLegendKey val="0"/>
          <c:showVal val="0"/>
          <c:showCatName val="0"/>
          <c:showSerName val="0"/>
          <c:showPercent val="0"/>
          <c:showBubbleSize val="0"/>
        </c:dLbls>
        <c:marker val="1"/>
        <c:smooth val="0"/>
        <c:axId val="347628560"/>
        <c:axId val="347630912"/>
      </c:lineChart>
      <c:catAx>
        <c:axId val="347628560"/>
        <c:scaling>
          <c:orientation val="minMax"/>
        </c:scaling>
        <c:delete val="1"/>
        <c:axPos val="b"/>
        <c:numFmt formatCode="General" sourceLinked="1"/>
        <c:majorTickMark val="none"/>
        <c:minorTickMark val="none"/>
        <c:tickLblPos val="none"/>
        <c:crossAx val="347630912"/>
        <c:crosses val="autoZero"/>
        <c:auto val="1"/>
        <c:lblAlgn val="ctr"/>
        <c:lblOffset val="100"/>
        <c:noMultiLvlLbl val="1"/>
      </c:catAx>
      <c:valAx>
        <c:axId val="3476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62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E03-4F1E-A703-FFFBA0722F34}"/>
            </c:ext>
          </c:extLst>
        </c:ser>
        <c:dLbls>
          <c:showLegendKey val="0"/>
          <c:showVal val="0"/>
          <c:showCatName val="0"/>
          <c:showSerName val="0"/>
          <c:showPercent val="0"/>
          <c:showBubbleSize val="0"/>
        </c:dLbls>
        <c:gapWidth val="150"/>
        <c:axId val="349477536"/>
        <c:axId val="34948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E03-4F1E-A703-FFFBA0722F34}"/>
            </c:ext>
          </c:extLst>
        </c:ser>
        <c:dLbls>
          <c:showLegendKey val="0"/>
          <c:showVal val="0"/>
          <c:showCatName val="0"/>
          <c:showSerName val="0"/>
          <c:showPercent val="0"/>
          <c:showBubbleSize val="0"/>
        </c:dLbls>
        <c:marker val="1"/>
        <c:smooth val="0"/>
        <c:axId val="349477536"/>
        <c:axId val="349480280"/>
      </c:lineChart>
      <c:catAx>
        <c:axId val="349477536"/>
        <c:scaling>
          <c:orientation val="minMax"/>
        </c:scaling>
        <c:delete val="1"/>
        <c:axPos val="b"/>
        <c:numFmt formatCode="General" sourceLinked="1"/>
        <c:majorTickMark val="none"/>
        <c:minorTickMark val="none"/>
        <c:tickLblPos val="none"/>
        <c:crossAx val="349480280"/>
        <c:crosses val="autoZero"/>
        <c:auto val="1"/>
        <c:lblAlgn val="ctr"/>
        <c:lblOffset val="100"/>
        <c:noMultiLvlLbl val="1"/>
      </c:catAx>
      <c:valAx>
        <c:axId val="34948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22-40C5-8F03-FAA31A31CC6C}"/>
            </c:ext>
          </c:extLst>
        </c:ser>
        <c:dLbls>
          <c:showLegendKey val="0"/>
          <c:showVal val="0"/>
          <c:showCatName val="0"/>
          <c:showSerName val="0"/>
          <c:showPercent val="0"/>
          <c:showBubbleSize val="0"/>
        </c:dLbls>
        <c:gapWidth val="150"/>
        <c:axId val="349482240"/>
        <c:axId val="34948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xmlns:c16r2="http://schemas.microsoft.com/office/drawing/2015/06/chart">
            <c:ext xmlns:c16="http://schemas.microsoft.com/office/drawing/2014/chart" uri="{C3380CC4-5D6E-409C-BE32-E72D297353CC}">
              <c16:uniqueId val="{00000001-1922-40C5-8F03-FAA31A31CC6C}"/>
            </c:ext>
          </c:extLst>
        </c:ser>
        <c:dLbls>
          <c:showLegendKey val="0"/>
          <c:showVal val="0"/>
          <c:showCatName val="0"/>
          <c:showSerName val="0"/>
          <c:showPercent val="0"/>
          <c:showBubbleSize val="0"/>
        </c:dLbls>
        <c:marker val="1"/>
        <c:smooth val="0"/>
        <c:axId val="349482240"/>
        <c:axId val="349482632"/>
      </c:lineChart>
      <c:catAx>
        <c:axId val="349482240"/>
        <c:scaling>
          <c:orientation val="minMax"/>
        </c:scaling>
        <c:delete val="1"/>
        <c:axPos val="b"/>
        <c:numFmt formatCode="General" sourceLinked="1"/>
        <c:majorTickMark val="none"/>
        <c:minorTickMark val="none"/>
        <c:tickLblPos val="none"/>
        <c:crossAx val="349482632"/>
        <c:crosses val="autoZero"/>
        <c:auto val="1"/>
        <c:lblAlgn val="ctr"/>
        <c:lblOffset val="100"/>
        <c:noMultiLvlLbl val="1"/>
      </c:catAx>
      <c:valAx>
        <c:axId val="34948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7D-4172-A249-0427029226D7}"/>
            </c:ext>
          </c:extLst>
        </c:ser>
        <c:dLbls>
          <c:showLegendKey val="0"/>
          <c:showVal val="0"/>
          <c:showCatName val="0"/>
          <c:showSerName val="0"/>
          <c:showPercent val="0"/>
          <c:showBubbleSize val="0"/>
        </c:dLbls>
        <c:gapWidth val="150"/>
        <c:axId val="349475184"/>
        <c:axId val="3494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xmlns:c16r2="http://schemas.microsoft.com/office/drawing/2015/06/chart">
            <c:ext xmlns:c16="http://schemas.microsoft.com/office/drawing/2014/chart" uri="{C3380CC4-5D6E-409C-BE32-E72D297353CC}">
              <c16:uniqueId val="{00000001-687D-4172-A249-0427029226D7}"/>
            </c:ext>
          </c:extLst>
        </c:ser>
        <c:dLbls>
          <c:showLegendKey val="0"/>
          <c:showVal val="0"/>
          <c:showCatName val="0"/>
          <c:showSerName val="0"/>
          <c:showPercent val="0"/>
          <c:showBubbleSize val="0"/>
        </c:dLbls>
        <c:marker val="1"/>
        <c:smooth val="0"/>
        <c:axId val="349475184"/>
        <c:axId val="349476360"/>
      </c:lineChart>
      <c:catAx>
        <c:axId val="349475184"/>
        <c:scaling>
          <c:orientation val="minMax"/>
        </c:scaling>
        <c:delete val="1"/>
        <c:axPos val="b"/>
        <c:numFmt formatCode="General" sourceLinked="1"/>
        <c:majorTickMark val="none"/>
        <c:minorTickMark val="none"/>
        <c:tickLblPos val="none"/>
        <c:crossAx val="349476360"/>
        <c:crosses val="autoZero"/>
        <c:auto val="1"/>
        <c:lblAlgn val="ctr"/>
        <c:lblOffset val="100"/>
        <c:noMultiLvlLbl val="1"/>
      </c:catAx>
      <c:valAx>
        <c:axId val="34947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47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79.8</c:v>
                </c:pt>
                <c:pt idx="1">
                  <c:v>82</c:v>
                </c:pt>
                <c:pt idx="2">
                  <c:v>82</c:v>
                </c:pt>
                <c:pt idx="3">
                  <c:v>21.3</c:v>
                </c:pt>
                <c:pt idx="4">
                  <c:v>14.6</c:v>
                </c:pt>
              </c:numCache>
            </c:numRef>
          </c:val>
          <c:extLst xmlns:c16r2="http://schemas.microsoft.com/office/drawing/2015/06/chart">
            <c:ext xmlns:c16="http://schemas.microsoft.com/office/drawing/2014/chart" uri="{C3380CC4-5D6E-409C-BE32-E72D297353CC}">
              <c16:uniqueId val="{00000000-7975-476B-BF5F-9D7B7D57C91F}"/>
            </c:ext>
          </c:extLst>
        </c:ser>
        <c:dLbls>
          <c:showLegendKey val="0"/>
          <c:showVal val="0"/>
          <c:showCatName val="0"/>
          <c:showSerName val="0"/>
          <c:showPercent val="0"/>
          <c:showBubbleSize val="0"/>
        </c:dLbls>
        <c:gapWidth val="150"/>
        <c:axId val="349478712"/>
        <c:axId val="34947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7975-476B-BF5F-9D7B7D57C91F}"/>
            </c:ext>
          </c:extLst>
        </c:ser>
        <c:dLbls>
          <c:showLegendKey val="0"/>
          <c:showVal val="0"/>
          <c:showCatName val="0"/>
          <c:showSerName val="0"/>
          <c:showPercent val="0"/>
          <c:showBubbleSize val="0"/>
        </c:dLbls>
        <c:marker val="1"/>
        <c:smooth val="0"/>
        <c:axId val="349478712"/>
        <c:axId val="349476752"/>
      </c:lineChart>
      <c:catAx>
        <c:axId val="349478712"/>
        <c:scaling>
          <c:orientation val="minMax"/>
        </c:scaling>
        <c:delete val="1"/>
        <c:axPos val="b"/>
        <c:numFmt formatCode="General" sourceLinked="1"/>
        <c:majorTickMark val="none"/>
        <c:minorTickMark val="none"/>
        <c:tickLblPos val="none"/>
        <c:crossAx val="349476752"/>
        <c:crosses val="autoZero"/>
        <c:auto val="1"/>
        <c:lblAlgn val="ctr"/>
        <c:lblOffset val="100"/>
        <c:noMultiLvlLbl val="1"/>
      </c:catAx>
      <c:valAx>
        <c:axId val="34947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7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60.1</c:v>
                </c:pt>
                <c:pt idx="1">
                  <c:v>61.6</c:v>
                </c:pt>
                <c:pt idx="2">
                  <c:v>48.1</c:v>
                </c:pt>
                <c:pt idx="3">
                  <c:v>99.1</c:v>
                </c:pt>
                <c:pt idx="4">
                  <c:v>99</c:v>
                </c:pt>
              </c:numCache>
            </c:numRef>
          </c:val>
          <c:extLst xmlns:c16r2="http://schemas.microsoft.com/office/drawing/2015/06/chart">
            <c:ext xmlns:c16="http://schemas.microsoft.com/office/drawing/2014/chart" uri="{C3380CC4-5D6E-409C-BE32-E72D297353CC}">
              <c16:uniqueId val="{00000000-D7C3-48EA-B4BA-2737D9C90F93}"/>
            </c:ext>
          </c:extLst>
        </c:ser>
        <c:dLbls>
          <c:showLegendKey val="0"/>
          <c:showVal val="0"/>
          <c:showCatName val="0"/>
          <c:showSerName val="0"/>
          <c:showPercent val="0"/>
          <c:showBubbleSize val="0"/>
        </c:dLbls>
        <c:gapWidth val="150"/>
        <c:axId val="349477928"/>
        <c:axId val="34947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xmlns:c16r2="http://schemas.microsoft.com/office/drawing/2015/06/chart">
            <c:ext xmlns:c16="http://schemas.microsoft.com/office/drawing/2014/chart" uri="{C3380CC4-5D6E-409C-BE32-E72D297353CC}">
              <c16:uniqueId val="{00000001-D7C3-48EA-B4BA-2737D9C90F93}"/>
            </c:ext>
          </c:extLst>
        </c:ser>
        <c:dLbls>
          <c:showLegendKey val="0"/>
          <c:showVal val="0"/>
          <c:showCatName val="0"/>
          <c:showSerName val="0"/>
          <c:showPercent val="0"/>
          <c:showBubbleSize val="0"/>
        </c:dLbls>
        <c:marker val="1"/>
        <c:smooth val="0"/>
        <c:axId val="349477928"/>
        <c:axId val="349479496"/>
      </c:lineChart>
      <c:catAx>
        <c:axId val="349477928"/>
        <c:scaling>
          <c:orientation val="minMax"/>
        </c:scaling>
        <c:delete val="1"/>
        <c:axPos val="b"/>
        <c:numFmt formatCode="General" sourceLinked="1"/>
        <c:majorTickMark val="none"/>
        <c:minorTickMark val="none"/>
        <c:tickLblPos val="none"/>
        <c:crossAx val="349479496"/>
        <c:crosses val="autoZero"/>
        <c:auto val="1"/>
        <c:lblAlgn val="ctr"/>
        <c:lblOffset val="100"/>
        <c:noMultiLvlLbl val="1"/>
      </c:catAx>
      <c:valAx>
        <c:axId val="34947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7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3876</c:v>
                </c:pt>
                <c:pt idx="1">
                  <c:v>4014</c:v>
                </c:pt>
                <c:pt idx="2">
                  <c:v>1706</c:v>
                </c:pt>
                <c:pt idx="3">
                  <c:v>923</c:v>
                </c:pt>
                <c:pt idx="4">
                  <c:v>759</c:v>
                </c:pt>
              </c:numCache>
            </c:numRef>
          </c:val>
          <c:extLst xmlns:c16r2="http://schemas.microsoft.com/office/drawing/2015/06/chart">
            <c:ext xmlns:c16="http://schemas.microsoft.com/office/drawing/2014/chart" uri="{C3380CC4-5D6E-409C-BE32-E72D297353CC}">
              <c16:uniqueId val="{00000000-8054-4602-9976-5D976B751E94}"/>
            </c:ext>
          </c:extLst>
        </c:ser>
        <c:dLbls>
          <c:showLegendKey val="0"/>
          <c:showVal val="0"/>
          <c:showCatName val="0"/>
          <c:showSerName val="0"/>
          <c:showPercent val="0"/>
          <c:showBubbleSize val="0"/>
        </c:dLbls>
        <c:gapWidth val="150"/>
        <c:axId val="349481456"/>
        <c:axId val="34948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xmlns:c16r2="http://schemas.microsoft.com/office/drawing/2015/06/chart">
            <c:ext xmlns:c16="http://schemas.microsoft.com/office/drawing/2014/chart" uri="{C3380CC4-5D6E-409C-BE32-E72D297353CC}">
              <c16:uniqueId val="{00000001-8054-4602-9976-5D976B751E94}"/>
            </c:ext>
          </c:extLst>
        </c:ser>
        <c:dLbls>
          <c:showLegendKey val="0"/>
          <c:showVal val="0"/>
          <c:showCatName val="0"/>
          <c:showSerName val="0"/>
          <c:showPercent val="0"/>
          <c:showBubbleSize val="0"/>
        </c:dLbls>
        <c:marker val="1"/>
        <c:smooth val="0"/>
        <c:axId val="349481456"/>
        <c:axId val="349481064"/>
      </c:lineChart>
      <c:catAx>
        <c:axId val="349481456"/>
        <c:scaling>
          <c:orientation val="minMax"/>
        </c:scaling>
        <c:delete val="1"/>
        <c:axPos val="b"/>
        <c:numFmt formatCode="General" sourceLinked="1"/>
        <c:majorTickMark val="none"/>
        <c:minorTickMark val="none"/>
        <c:tickLblPos val="none"/>
        <c:crossAx val="349481064"/>
        <c:crosses val="autoZero"/>
        <c:auto val="1"/>
        <c:lblAlgn val="ctr"/>
        <c:lblOffset val="100"/>
        <c:noMultiLvlLbl val="1"/>
      </c:catAx>
      <c:valAx>
        <c:axId val="349481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48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4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和歌山県湯浅町　湯浅町営駅前駐車場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2014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250.5</v>
      </c>
      <c r="V31" s="118"/>
      <c r="W31" s="118"/>
      <c r="X31" s="118"/>
      <c r="Y31" s="118"/>
      <c r="Z31" s="118"/>
      <c r="AA31" s="118"/>
      <c r="AB31" s="118"/>
      <c r="AC31" s="118"/>
      <c r="AD31" s="118"/>
      <c r="AE31" s="118"/>
      <c r="AF31" s="118"/>
      <c r="AG31" s="118"/>
      <c r="AH31" s="118"/>
      <c r="AI31" s="118"/>
      <c r="AJ31" s="118"/>
      <c r="AK31" s="118"/>
      <c r="AL31" s="118"/>
      <c r="AM31" s="118"/>
      <c r="AN31" s="118">
        <f>データ!Z7</f>
        <v>260.60000000000002</v>
      </c>
      <c r="AO31" s="118"/>
      <c r="AP31" s="118"/>
      <c r="AQ31" s="118"/>
      <c r="AR31" s="118"/>
      <c r="AS31" s="118"/>
      <c r="AT31" s="118"/>
      <c r="AU31" s="118"/>
      <c r="AV31" s="118"/>
      <c r="AW31" s="118"/>
      <c r="AX31" s="118"/>
      <c r="AY31" s="118"/>
      <c r="AZ31" s="118"/>
      <c r="BA31" s="118"/>
      <c r="BB31" s="118"/>
      <c r="BC31" s="118"/>
      <c r="BD31" s="118"/>
      <c r="BE31" s="118"/>
      <c r="BF31" s="118"/>
      <c r="BG31" s="118">
        <f>データ!AA7</f>
        <v>192.7</v>
      </c>
      <c r="BH31" s="118"/>
      <c r="BI31" s="118"/>
      <c r="BJ31" s="118"/>
      <c r="BK31" s="118"/>
      <c r="BL31" s="118"/>
      <c r="BM31" s="118"/>
      <c r="BN31" s="118"/>
      <c r="BO31" s="118"/>
      <c r="BP31" s="118"/>
      <c r="BQ31" s="118"/>
      <c r="BR31" s="118"/>
      <c r="BS31" s="118"/>
      <c r="BT31" s="118"/>
      <c r="BU31" s="118"/>
      <c r="BV31" s="118"/>
      <c r="BW31" s="118"/>
      <c r="BX31" s="118"/>
      <c r="BY31" s="118"/>
      <c r="BZ31" s="118">
        <f>データ!AB7</f>
        <v>11637.5</v>
      </c>
      <c r="CA31" s="118"/>
      <c r="CB31" s="118"/>
      <c r="CC31" s="118"/>
      <c r="CD31" s="118"/>
      <c r="CE31" s="118"/>
      <c r="CF31" s="118"/>
      <c r="CG31" s="118"/>
      <c r="CH31" s="118"/>
      <c r="CI31" s="118"/>
      <c r="CJ31" s="118"/>
      <c r="CK31" s="118"/>
      <c r="CL31" s="118"/>
      <c r="CM31" s="118"/>
      <c r="CN31" s="118"/>
      <c r="CO31" s="118"/>
      <c r="CP31" s="118"/>
      <c r="CQ31" s="118"/>
      <c r="CR31" s="118"/>
      <c r="CS31" s="118">
        <f>データ!AC7</f>
        <v>10144.5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79.8</v>
      </c>
      <c r="JD31" s="120"/>
      <c r="JE31" s="120"/>
      <c r="JF31" s="120"/>
      <c r="JG31" s="120"/>
      <c r="JH31" s="120"/>
      <c r="JI31" s="120"/>
      <c r="JJ31" s="120"/>
      <c r="JK31" s="120"/>
      <c r="JL31" s="120"/>
      <c r="JM31" s="120"/>
      <c r="JN31" s="120"/>
      <c r="JO31" s="120"/>
      <c r="JP31" s="120"/>
      <c r="JQ31" s="120"/>
      <c r="JR31" s="120"/>
      <c r="JS31" s="120"/>
      <c r="JT31" s="120"/>
      <c r="JU31" s="121"/>
      <c r="JV31" s="119">
        <f>データ!DL7</f>
        <v>82</v>
      </c>
      <c r="JW31" s="120"/>
      <c r="JX31" s="120"/>
      <c r="JY31" s="120"/>
      <c r="JZ31" s="120"/>
      <c r="KA31" s="120"/>
      <c r="KB31" s="120"/>
      <c r="KC31" s="120"/>
      <c r="KD31" s="120"/>
      <c r="KE31" s="120"/>
      <c r="KF31" s="120"/>
      <c r="KG31" s="120"/>
      <c r="KH31" s="120"/>
      <c r="KI31" s="120"/>
      <c r="KJ31" s="120"/>
      <c r="KK31" s="120"/>
      <c r="KL31" s="120"/>
      <c r="KM31" s="120"/>
      <c r="KN31" s="121"/>
      <c r="KO31" s="119">
        <f>データ!DM7</f>
        <v>82</v>
      </c>
      <c r="KP31" s="120"/>
      <c r="KQ31" s="120"/>
      <c r="KR31" s="120"/>
      <c r="KS31" s="120"/>
      <c r="KT31" s="120"/>
      <c r="KU31" s="120"/>
      <c r="KV31" s="120"/>
      <c r="KW31" s="120"/>
      <c r="KX31" s="120"/>
      <c r="KY31" s="120"/>
      <c r="KZ31" s="120"/>
      <c r="LA31" s="120"/>
      <c r="LB31" s="120"/>
      <c r="LC31" s="120"/>
      <c r="LD31" s="120"/>
      <c r="LE31" s="120"/>
      <c r="LF31" s="120"/>
      <c r="LG31" s="121"/>
      <c r="LH31" s="119">
        <f>データ!DN7</f>
        <v>21.3</v>
      </c>
      <c r="LI31" s="120"/>
      <c r="LJ31" s="120"/>
      <c r="LK31" s="120"/>
      <c r="LL31" s="120"/>
      <c r="LM31" s="120"/>
      <c r="LN31" s="120"/>
      <c r="LO31" s="120"/>
      <c r="LP31" s="120"/>
      <c r="LQ31" s="120"/>
      <c r="LR31" s="120"/>
      <c r="LS31" s="120"/>
      <c r="LT31" s="120"/>
      <c r="LU31" s="120"/>
      <c r="LV31" s="120"/>
      <c r="LW31" s="120"/>
      <c r="LX31" s="120"/>
      <c r="LY31" s="120"/>
      <c r="LZ31" s="121"/>
      <c r="MA31" s="119">
        <f>データ!DO7</f>
        <v>14.6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60.1</v>
      </c>
      <c r="EM52" s="118"/>
      <c r="EN52" s="118"/>
      <c r="EO52" s="118"/>
      <c r="EP52" s="118"/>
      <c r="EQ52" s="118"/>
      <c r="ER52" s="118"/>
      <c r="ES52" s="118"/>
      <c r="ET52" s="118"/>
      <c r="EU52" s="118"/>
      <c r="EV52" s="118"/>
      <c r="EW52" s="118"/>
      <c r="EX52" s="118"/>
      <c r="EY52" s="118"/>
      <c r="EZ52" s="118"/>
      <c r="FA52" s="118"/>
      <c r="FB52" s="118"/>
      <c r="FC52" s="118"/>
      <c r="FD52" s="118"/>
      <c r="FE52" s="118">
        <f>データ!BG7</f>
        <v>61.6</v>
      </c>
      <c r="FF52" s="118"/>
      <c r="FG52" s="118"/>
      <c r="FH52" s="118"/>
      <c r="FI52" s="118"/>
      <c r="FJ52" s="118"/>
      <c r="FK52" s="118"/>
      <c r="FL52" s="118"/>
      <c r="FM52" s="118"/>
      <c r="FN52" s="118"/>
      <c r="FO52" s="118"/>
      <c r="FP52" s="118"/>
      <c r="FQ52" s="118"/>
      <c r="FR52" s="118"/>
      <c r="FS52" s="118"/>
      <c r="FT52" s="118"/>
      <c r="FU52" s="118"/>
      <c r="FV52" s="118"/>
      <c r="FW52" s="118"/>
      <c r="FX52" s="118">
        <f>データ!BH7</f>
        <v>48.1</v>
      </c>
      <c r="FY52" s="118"/>
      <c r="FZ52" s="118"/>
      <c r="GA52" s="118"/>
      <c r="GB52" s="118"/>
      <c r="GC52" s="118"/>
      <c r="GD52" s="118"/>
      <c r="GE52" s="118"/>
      <c r="GF52" s="118"/>
      <c r="GG52" s="118"/>
      <c r="GH52" s="118"/>
      <c r="GI52" s="118"/>
      <c r="GJ52" s="118"/>
      <c r="GK52" s="118"/>
      <c r="GL52" s="118"/>
      <c r="GM52" s="118"/>
      <c r="GN52" s="118"/>
      <c r="GO52" s="118"/>
      <c r="GP52" s="118"/>
      <c r="GQ52" s="118">
        <f>データ!BI7</f>
        <v>99.1</v>
      </c>
      <c r="GR52" s="118"/>
      <c r="GS52" s="118"/>
      <c r="GT52" s="118"/>
      <c r="GU52" s="118"/>
      <c r="GV52" s="118"/>
      <c r="GW52" s="118"/>
      <c r="GX52" s="118"/>
      <c r="GY52" s="118"/>
      <c r="GZ52" s="118"/>
      <c r="HA52" s="118"/>
      <c r="HB52" s="118"/>
      <c r="HC52" s="118"/>
      <c r="HD52" s="118"/>
      <c r="HE52" s="118"/>
      <c r="HF52" s="118"/>
      <c r="HG52" s="118"/>
      <c r="HH52" s="118"/>
      <c r="HI52" s="118"/>
      <c r="HJ52" s="118">
        <f>データ!BJ7</f>
        <v>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3876</v>
      </c>
      <c r="JD52" s="125"/>
      <c r="JE52" s="125"/>
      <c r="JF52" s="125"/>
      <c r="JG52" s="125"/>
      <c r="JH52" s="125"/>
      <c r="JI52" s="125"/>
      <c r="JJ52" s="125"/>
      <c r="JK52" s="125"/>
      <c r="JL52" s="125"/>
      <c r="JM52" s="125"/>
      <c r="JN52" s="125"/>
      <c r="JO52" s="125"/>
      <c r="JP52" s="125"/>
      <c r="JQ52" s="125"/>
      <c r="JR52" s="125"/>
      <c r="JS52" s="125"/>
      <c r="JT52" s="125"/>
      <c r="JU52" s="125"/>
      <c r="JV52" s="125">
        <f>データ!BR7</f>
        <v>4014</v>
      </c>
      <c r="JW52" s="125"/>
      <c r="JX52" s="125"/>
      <c r="JY52" s="125"/>
      <c r="JZ52" s="125"/>
      <c r="KA52" s="125"/>
      <c r="KB52" s="125"/>
      <c r="KC52" s="125"/>
      <c r="KD52" s="125"/>
      <c r="KE52" s="125"/>
      <c r="KF52" s="125"/>
      <c r="KG52" s="125"/>
      <c r="KH52" s="125"/>
      <c r="KI52" s="125"/>
      <c r="KJ52" s="125"/>
      <c r="KK52" s="125"/>
      <c r="KL52" s="125"/>
      <c r="KM52" s="125"/>
      <c r="KN52" s="125"/>
      <c r="KO52" s="125">
        <f>データ!BS7</f>
        <v>1706</v>
      </c>
      <c r="KP52" s="125"/>
      <c r="KQ52" s="125"/>
      <c r="KR52" s="125"/>
      <c r="KS52" s="125"/>
      <c r="KT52" s="125"/>
      <c r="KU52" s="125"/>
      <c r="KV52" s="125"/>
      <c r="KW52" s="125"/>
      <c r="KX52" s="125"/>
      <c r="KY52" s="125"/>
      <c r="KZ52" s="125"/>
      <c r="LA52" s="125"/>
      <c r="LB52" s="125"/>
      <c r="LC52" s="125"/>
      <c r="LD52" s="125"/>
      <c r="LE52" s="125"/>
      <c r="LF52" s="125"/>
      <c r="LG52" s="125"/>
      <c r="LH52" s="125">
        <f>データ!BT7</f>
        <v>923</v>
      </c>
      <c r="LI52" s="125"/>
      <c r="LJ52" s="125"/>
      <c r="LK52" s="125"/>
      <c r="LL52" s="125"/>
      <c r="LM52" s="125"/>
      <c r="LN52" s="125"/>
      <c r="LO52" s="125"/>
      <c r="LP52" s="125"/>
      <c r="LQ52" s="125"/>
      <c r="LR52" s="125"/>
      <c r="LS52" s="125"/>
      <c r="LT52" s="125"/>
      <c r="LU52" s="125"/>
      <c r="LV52" s="125"/>
      <c r="LW52" s="125"/>
      <c r="LX52" s="125"/>
      <c r="LY52" s="125"/>
      <c r="LZ52" s="125"/>
      <c r="MA52" s="125">
        <f>データ!BU7</f>
        <v>759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20768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e9HX8Ej1Rr4htt3RS3v0hShxZ7dYLAZvxOs+2gvMC+kV+YprU+dTjR1harl0bRpHb8RrhDm9GNY8UGsBZE1GA==" saltValue="a41m2+eL4XAdlbTfb65Xf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90</v>
      </c>
      <c r="AW5" s="59" t="s">
        <v>91</v>
      </c>
      <c r="AX5" s="59" t="s">
        <v>105</v>
      </c>
      <c r="AY5" s="59" t="s">
        <v>106</v>
      </c>
      <c r="AZ5" s="59" t="s">
        <v>94</v>
      </c>
      <c r="BA5" s="59" t="s">
        <v>95</v>
      </c>
      <c r="BB5" s="59" t="s">
        <v>96</v>
      </c>
      <c r="BC5" s="59" t="s">
        <v>97</v>
      </c>
      <c r="BD5" s="59" t="s">
        <v>98</v>
      </c>
      <c r="BE5" s="59" t="s">
        <v>99</v>
      </c>
      <c r="BF5" s="59" t="s">
        <v>100</v>
      </c>
      <c r="BG5" s="59" t="s">
        <v>107</v>
      </c>
      <c r="BH5" s="59" t="s">
        <v>108</v>
      </c>
      <c r="BI5" s="59" t="s">
        <v>105</v>
      </c>
      <c r="BJ5" s="59" t="s">
        <v>106</v>
      </c>
      <c r="BK5" s="59" t="s">
        <v>94</v>
      </c>
      <c r="BL5" s="59" t="s">
        <v>95</v>
      </c>
      <c r="BM5" s="59" t="s">
        <v>96</v>
      </c>
      <c r="BN5" s="59" t="s">
        <v>97</v>
      </c>
      <c r="BO5" s="59" t="s">
        <v>98</v>
      </c>
      <c r="BP5" s="59" t="s">
        <v>99</v>
      </c>
      <c r="BQ5" s="59" t="s">
        <v>100</v>
      </c>
      <c r="BR5" s="59" t="s">
        <v>101</v>
      </c>
      <c r="BS5" s="59" t="s">
        <v>108</v>
      </c>
      <c r="BT5" s="59" t="s">
        <v>105</v>
      </c>
      <c r="BU5" s="59" t="s">
        <v>93</v>
      </c>
      <c r="BV5" s="59" t="s">
        <v>94</v>
      </c>
      <c r="BW5" s="59" t="s">
        <v>95</v>
      </c>
      <c r="BX5" s="59" t="s">
        <v>96</v>
      </c>
      <c r="BY5" s="59" t="s">
        <v>97</v>
      </c>
      <c r="BZ5" s="59" t="s">
        <v>98</v>
      </c>
      <c r="CA5" s="59" t="s">
        <v>99</v>
      </c>
      <c r="CB5" s="59" t="s">
        <v>100</v>
      </c>
      <c r="CC5" s="59" t="s">
        <v>90</v>
      </c>
      <c r="CD5" s="59" t="s">
        <v>108</v>
      </c>
      <c r="CE5" s="59" t="s">
        <v>109</v>
      </c>
      <c r="CF5" s="59" t="s">
        <v>110</v>
      </c>
      <c r="CG5" s="59" t="s">
        <v>94</v>
      </c>
      <c r="CH5" s="59" t="s">
        <v>95</v>
      </c>
      <c r="CI5" s="59" t="s">
        <v>96</v>
      </c>
      <c r="CJ5" s="59" t="s">
        <v>97</v>
      </c>
      <c r="CK5" s="59" t="s">
        <v>98</v>
      </c>
      <c r="CL5" s="59" t="s">
        <v>99</v>
      </c>
      <c r="CM5" s="150"/>
      <c r="CN5" s="150"/>
      <c r="CO5" s="59" t="s">
        <v>111</v>
      </c>
      <c r="CP5" s="59" t="s">
        <v>112</v>
      </c>
      <c r="CQ5" s="59" t="s">
        <v>108</v>
      </c>
      <c r="CR5" s="59" t="s">
        <v>92</v>
      </c>
      <c r="CS5" s="59" t="s">
        <v>113</v>
      </c>
      <c r="CT5" s="59" t="s">
        <v>94</v>
      </c>
      <c r="CU5" s="59" t="s">
        <v>95</v>
      </c>
      <c r="CV5" s="59" t="s">
        <v>96</v>
      </c>
      <c r="CW5" s="59" t="s">
        <v>97</v>
      </c>
      <c r="CX5" s="59" t="s">
        <v>98</v>
      </c>
      <c r="CY5" s="59" t="s">
        <v>99</v>
      </c>
      <c r="CZ5" s="59" t="s">
        <v>89</v>
      </c>
      <c r="DA5" s="59" t="s">
        <v>114</v>
      </c>
      <c r="DB5" s="59" t="s">
        <v>115</v>
      </c>
      <c r="DC5" s="59" t="s">
        <v>116</v>
      </c>
      <c r="DD5" s="59" t="s">
        <v>117</v>
      </c>
      <c r="DE5" s="59" t="s">
        <v>94</v>
      </c>
      <c r="DF5" s="59" t="s">
        <v>95</v>
      </c>
      <c r="DG5" s="59" t="s">
        <v>96</v>
      </c>
      <c r="DH5" s="59" t="s">
        <v>97</v>
      </c>
      <c r="DI5" s="59" t="s">
        <v>98</v>
      </c>
      <c r="DJ5" s="59" t="s">
        <v>35</v>
      </c>
      <c r="DK5" s="59" t="s">
        <v>100</v>
      </c>
      <c r="DL5" s="59" t="s">
        <v>114</v>
      </c>
      <c r="DM5" s="59" t="s">
        <v>102</v>
      </c>
      <c r="DN5" s="59" t="s">
        <v>103</v>
      </c>
      <c r="DO5" s="59" t="s">
        <v>93</v>
      </c>
      <c r="DP5" s="59" t="s">
        <v>94</v>
      </c>
      <c r="DQ5" s="59" t="s">
        <v>95</v>
      </c>
      <c r="DR5" s="59" t="s">
        <v>96</v>
      </c>
      <c r="DS5" s="59" t="s">
        <v>97</v>
      </c>
      <c r="DT5" s="59" t="s">
        <v>98</v>
      </c>
      <c r="DU5" s="59" t="s">
        <v>99</v>
      </c>
    </row>
    <row r="6" spans="1:125" s="66" customFormat="1" x14ac:dyDescent="0.15">
      <c r="A6" s="49" t="s">
        <v>118</v>
      </c>
      <c r="B6" s="60">
        <f>B8</f>
        <v>2020</v>
      </c>
      <c r="C6" s="60">
        <f t="shared" ref="C6:X6" si="1">C8</f>
        <v>303615</v>
      </c>
      <c r="D6" s="60">
        <f t="shared" si="1"/>
        <v>47</v>
      </c>
      <c r="E6" s="60">
        <f t="shared" si="1"/>
        <v>14</v>
      </c>
      <c r="F6" s="60">
        <f t="shared" si="1"/>
        <v>0</v>
      </c>
      <c r="G6" s="60">
        <f t="shared" si="1"/>
        <v>1</v>
      </c>
      <c r="H6" s="60" t="str">
        <f>SUBSTITUTE(H8,"　","")</f>
        <v>和歌山県湯浅町</v>
      </c>
      <c r="I6" s="60" t="str">
        <f t="shared" si="1"/>
        <v>湯浅町営駅前駐車場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36</v>
      </c>
      <c r="S6" s="62" t="str">
        <f t="shared" si="1"/>
        <v>駅</v>
      </c>
      <c r="T6" s="62" t="str">
        <f t="shared" si="1"/>
        <v>無</v>
      </c>
      <c r="U6" s="63">
        <f t="shared" si="1"/>
        <v>2014</v>
      </c>
      <c r="V6" s="63">
        <f t="shared" si="1"/>
        <v>89</v>
      </c>
      <c r="W6" s="63">
        <f t="shared" si="1"/>
        <v>0</v>
      </c>
      <c r="X6" s="62" t="str">
        <f t="shared" si="1"/>
        <v>無</v>
      </c>
      <c r="Y6" s="64">
        <f>IF(Y8="-",NA(),Y8)</f>
        <v>250.5</v>
      </c>
      <c r="Z6" s="64">
        <f t="shared" ref="Z6:AH6" si="2">IF(Z8="-",NA(),Z8)</f>
        <v>260.60000000000002</v>
      </c>
      <c r="AA6" s="64">
        <f t="shared" si="2"/>
        <v>192.7</v>
      </c>
      <c r="AB6" s="64">
        <f t="shared" si="2"/>
        <v>11637.5</v>
      </c>
      <c r="AC6" s="64">
        <f t="shared" si="2"/>
        <v>10144.5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60.1</v>
      </c>
      <c r="BG6" s="64">
        <f t="shared" ref="BG6:BO6" si="5">IF(BG8="-",NA(),BG8)</f>
        <v>61.6</v>
      </c>
      <c r="BH6" s="64">
        <f t="shared" si="5"/>
        <v>48.1</v>
      </c>
      <c r="BI6" s="64">
        <f t="shared" si="5"/>
        <v>99.1</v>
      </c>
      <c r="BJ6" s="64">
        <f t="shared" si="5"/>
        <v>99</v>
      </c>
      <c r="BK6" s="64">
        <f t="shared" si="5"/>
        <v>34.700000000000003</v>
      </c>
      <c r="BL6" s="64">
        <f t="shared" si="5"/>
        <v>39.6</v>
      </c>
      <c r="BM6" s="64">
        <f t="shared" si="5"/>
        <v>29</v>
      </c>
      <c r="BN6" s="64">
        <f t="shared" si="5"/>
        <v>32.9</v>
      </c>
      <c r="BO6" s="64">
        <f t="shared" si="5"/>
        <v>-121.8</v>
      </c>
      <c r="BP6" s="61" t="str">
        <f>IF(BP8="-","",IF(BP8="-","【-】","【"&amp;SUBSTITUTE(TEXT(BP8,"#,##0.0"),"-","△")&amp;"】"))</f>
        <v>【△65.9】</v>
      </c>
      <c r="BQ6" s="65">
        <f>IF(BQ8="-",NA(),BQ8)</f>
        <v>3876</v>
      </c>
      <c r="BR6" s="65">
        <f t="shared" ref="BR6:BZ6" si="6">IF(BR8="-",NA(),BR8)</f>
        <v>4014</v>
      </c>
      <c r="BS6" s="65">
        <f t="shared" si="6"/>
        <v>1706</v>
      </c>
      <c r="BT6" s="65">
        <f t="shared" si="6"/>
        <v>923</v>
      </c>
      <c r="BU6" s="65">
        <f t="shared" si="6"/>
        <v>759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119</v>
      </c>
      <c r="CM6" s="63">
        <f t="shared" ref="CM6:CN6" si="7">CM8</f>
        <v>20768</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79.8</v>
      </c>
      <c r="DL6" s="64">
        <f t="shared" ref="DL6:DT6" si="9">IF(DL8="-",NA(),DL8)</f>
        <v>82</v>
      </c>
      <c r="DM6" s="64">
        <f t="shared" si="9"/>
        <v>82</v>
      </c>
      <c r="DN6" s="64">
        <f t="shared" si="9"/>
        <v>21.3</v>
      </c>
      <c r="DO6" s="64">
        <f t="shared" si="9"/>
        <v>14.6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120</v>
      </c>
      <c r="B7" s="60">
        <f t="shared" ref="B7:X7" si="10">B8</f>
        <v>2020</v>
      </c>
      <c r="C7" s="60">
        <f t="shared" si="10"/>
        <v>303615</v>
      </c>
      <c r="D7" s="60">
        <f t="shared" si="10"/>
        <v>47</v>
      </c>
      <c r="E7" s="60">
        <f t="shared" si="10"/>
        <v>14</v>
      </c>
      <c r="F7" s="60">
        <f t="shared" si="10"/>
        <v>0</v>
      </c>
      <c r="G7" s="60">
        <f t="shared" si="10"/>
        <v>1</v>
      </c>
      <c r="H7" s="60" t="str">
        <f t="shared" si="10"/>
        <v>和歌山県　湯浅町</v>
      </c>
      <c r="I7" s="60" t="str">
        <f t="shared" si="10"/>
        <v>湯浅町営駅前駐車場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36</v>
      </c>
      <c r="S7" s="62" t="str">
        <f t="shared" si="10"/>
        <v>駅</v>
      </c>
      <c r="T7" s="62" t="str">
        <f t="shared" si="10"/>
        <v>無</v>
      </c>
      <c r="U7" s="63">
        <f t="shared" si="10"/>
        <v>2014</v>
      </c>
      <c r="V7" s="63">
        <f t="shared" si="10"/>
        <v>89</v>
      </c>
      <c r="W7" s="63">
        <f t="shared" si="10"/>
        <v>0</v>
      </c>
      <c r="X7" s="62" t="str">
        <f t="shared" si="10"/>
        <v>無</v>
      </c>
      <c r="Y7" s="64">
        <f>Y8</f>
        <v>250.5</v>
      </c>
      <c r="Z7" s="64">
        <f t="shared" ref="Z7:AH7" si="11">Z8</f>
        <v>260.60000000000002</v>
      </c>
      <c r="AA7" s="64">
        <f t="shared" si="11"/>
        <v>192.7</v>
      </c>
      <c r="AB7" s="64">
        <f t="shared" si="11"/>
        <v>11637.5</v>
      </c>
      <c r="AC7" s="64">
        <f t="shared" si="11"/>
        <v>10144.5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60.1</v>
      </c>
      <c r="BG7" s="64">
        <f t="shared" ref="BG7:BO7" si="14">BG8</f>
        <v>61.6</v>
      </c>
      <c r="BH7" s="64">
        <f t="shared" si="14"/>
        <v>48.1</v>
      </c>
      <c r="BI7" s="64">
        <f t="shared" si="14"/>
        <v>99.1</v>
      </c>
      <c r="BJ7" s="64">
        <f t="shared" si="14"/>
        <v>99</v>
      </c>
      <c r="BK7" s="64">
        <f t="shared" si="14"/>
        <v>34.700000000000003</v>
      </c>
      <c r="BL7" s="64">
        <f t="shared" si="14"/>
        <v>39.6</v>
      </c>
      <c r="BM7" s="64">
        <f t="shared" si="14"/>
        <v>29</v>
      </c>
      <c r="BN7" s="64">
        <f t="shared" si="14"/>
        <v>32.9</v>
      </c>
      <c r="BO7" s="64">
        <f t="shared" si="14"/>
        <v>-121.8</v>
      </c>
      <c r="BP7" s="61"/>
      <c r="BQ7" s="65">
        <f>BQ8</f>
        <v>3876</v>
      </c>
      <c r="BR7" s="65">
        <f t="shared" ref="BR7:BZ7" si="15">BR8</f>
        <v>4014</v>
      </c>
      <c r="BS7" s="65">
        <f t="shared" si="15"/>
        <v>1706</v>
      </c>
      <c r="BT7" s="65">
        <f t="shared" si="15"/>
        <v>923</v>
      </c>
      <c r="BU7" s="65">
        <f t="shared" si="15"/>
        <v>759</v>
      </c>
      <c r="BV7" s="65">
        <f t="shared" si="15"/>
        <v>7123</v>
      </c>
      <c r="BW7" s="65">
        <f t="shared" si="15"/>
        <v>8017</v>
      </c>
      <c r="BX7" s="65">
        <f t="shared" si="15"/>
        <v>8137</v>
      </c>
      <c r="BY7" s="65">
        <f t="shared" si="15"/>
        <v>8005</v>
      </c>
      <c r="BZ7" s="65">
        <f t="shared" si="15"/>
        <v>2698</v>
      </c>
      <c r="CA7" s="63"/>
      <c r="CB7" s="64" t="s">
        <v>121</v>
      </c>
      <c r="CC7" s="64" t="s">
        <v>121</v>
      </c>
      <c r="CD7" s="64" t="s">
        <v>121</v>
      </c>
      <c r="CE7" s="64" t="s">
        <v>121</v>
      </c>
      <c r="CF7" s="64" t="s">
        <v>121</v>
      </c>
      <c r="CG7" s="64" t="s">
        <v>121</v>
      </c>
      <c r="CH7" s="64" t="s">
        <v>121</v>
      </c>
      <c r="CI7" s="64" t="s">
        <v>121</v>
      </c>
      <c r="CJ7" s="64" t="s">
        <v>121</v>
      </c>
      <c r="CK7" s="64" t="s">
        <v>122</v>
      </c>
      <c r="CL7" s="61"/>
      <c r="CM7" s="63">
        <f>CM8</f>
        <v>20768</v>
      </c>
      <c r="CN7" s="63">
        <f>CN8</f>
        <v>0</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79.8</v>
      </c>
      <c r="DL7" s="64">
        <f t="shared" ref="DL7:DT7" si="17">DL8</f>
        <v>82</v>
      </c>
      <c r="DM7" s="64">
        <f t="shared" si="17"/>
        <v>82</v>
      </c>
      <c r="DN7" s="64">
        <f t="shared" si="17"/>
        <v>21.3</v>
      </c>
      <c r="DO7" s="64">
        <f t="shared" si="17"/>
        <v>14.6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303615</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36</v>
      </c>
      <c r="S8" s="69" t="s">
        <v>133</v>
      </c>
      <c r="T8" s="69" t="s">
        <v>134</v>
      </c>
      <c r="U8" s="70">
        <v>2014</v>
      </c>
      <c r="V8" s="70">
        <v>89</v>
      </c>
      <c r="W8" s="70">
        <v>0</v>
      </c>
      <c r="X8" s="69" t="s">
        <v>134</v>
      </c>
      <c r="Y8" s="71">
        <v>250.5</v>
      </c>
      <c r="Z8" s="71">
        <v>260.60000000000002</v>
      </c>
      <c r="AA8" s="71">
        <v>192.7</v>
      </c>
      <c r="AB8" s="71">
        <v>11637.5</v>
      </c>
      <c r="AC8" s="71">
        <v>10144.5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60.1</v>
      </c>
      <c r="BG8" s="71">
        <v>61.6</v>
      </c>
      <c r="BH8" s="71">
        <v>48.1</v>
      </c>
      <c r="BI8" s="71">
        <v>99.1</v>
      </c>
      <c r="BJ8" s="71">
        <v>99</v>
      </c>
      <c r="BK8" s="71">
        <v>34.700000000000003</v>
      </c>
      <c r="BL8" s="71">
        <v>39.6</v>
      </c>
      <c r="BM8" s="71">
        <v>29</v>
      </c>
      <c r="BN8" s="71">
        <v>32.9</v>
      </c>
      <c r="BO8" s="71">
        <v>-121.8</v>
      </c>
      <c r="BP8" s="68">
        <v>-65.900000000000006</v>
      </c>
      <c r="BQ8" s="72">
        <v>3876</v>
      </c>
      <c r="BR8" s="72">
        <v>4014</v>
      </c>
      <c r="BS8" s="72">
        <v>1706</v>
      </c>
      <c r="BT8" s="73">
        <v>923</v>
      </c>
      <c r="BU8" s="73">
        <v>759</v>
      </c>
      <c r="BV8" s="72">
        <v>7123</v>
      </c>
      <c r="BW8" s="72">
        <v>8017</v>
      </c>
      <c r="BX8" s="72">
        <v>8137</v>
      </c>
      <c r="BY8" s="72">
        <v>8005</v>
      </c>
      <c r="BZ8" s="72">
        <v>2698</v>
      </c>
      <c r="CA8" s="70">
        <v>3932</v>
      </c>
      <c r="CB8" s="71" t="s">
        <v>127</v>
      </c>
      <c r="CC8" s="71" t="s">
        <v>127</v>
      </c>
      <c r="CD8" s="71" t="s">
        <v>127</v>
      </c>
      <c r="CE8" s="71" t="s">
        <v>127</v>
      </c>
      <c r="CF8" s="71" t="s">
        <v>127</v>
      </c>
      <c r="CG8" s="71" t="s">
        <v>127</v>
      </c>
      <c r="CH8" s="71" t="s">
        <v>127</v>
      </c>
      <c r="CI8" s="71" t="s">
        <v>127</v>
      </c>
      <c r="CJ8" s="71" t="s">
        <v>127</v>
      </c>
      <c r="CK8" s="71" t="s">
        <v>127</v>
      </c>
      <c r="CL8" s="68" t="s">
        <v>127</v>
      </c>
      <c r="CM8" s="70">
        <v>20768</v>
      </c>
      <c r="CN8" s="70">
        <v>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62.8</v>
      </c>
      <c r="DF8" s="71">
        <v>62.3</v>
      </c>
      <c r="DG8" s="71">
        <v>87.9</v>
      </c>
      <c r="DH8" s="71">
        <v>56.3</v>
      </c>
      <c r="DI8" s="71">
        <v>70.3</v>
      </c>
      <c r="DJ8" s="68">
        <v>183.4</v>
      </c>
      <c r="DK8" s="71">
        <v>79.8</v>
      </c>
      <c r="DL8" s="71">
        <v>82</v>
      </c>
      <c r="DM8" s="71">
        <v>82</v>
      </c>
      <c r="DN8" s="71">
        <v>21.3</v>
      </c>
      <c r="DO8" s="71">
        <v>14.6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2022-01-09T04:23:07Z</cp:lastPrinted>
  <dcterms:created xsi:type="dcterms:W3CDTF">2021-12-17T06:06:18Z</dcterms:created>
  <dcterms:modified xsi:type="dcterms:W3CDTF">2022-01-09T04:25:18Z</dcterms:modified>
  <cp:category>
  </cp:category>
</cp:coreProperties>
</file>