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-sv01\共有\11110000_総務課\管財係（11113000）\C-3-0-0-5管財一件\06_調査関係\R5\0116公営企業に係る経営比較分析表（令和４年度決算）の分析等について\"/>
    </mc:Choice>
  </mc:AlternateContent>
  <workbookProtection workbookAlgorithmName="SHA-512" workbookHashValue="OSTF40ZZzu230WJ0UD7lPIzQ+Y7LNzi2sYYdSdm4sL4sUqT5PfRBY+jbanftVlKHuXWLtupSBZAYvKuOvKCs2g==" workbookSaltValue="8QSxQE5yHri0VjhIdY8ftA==" workbookSpinCount="100000" lockStructure="1"/>
  <bookViews>
    <workbookView xWindow="0" yWindow="0" windowWidth="28800" windowHeight="10440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 l="1"/>
  <c r="E11" i="5"/>
  <c r="D11" i="5"/>
  <c r="C11" i="5"/>
  <c r="B11" i="5"/>
  <c r="DT7" i="5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I76" i="4"/>
  <c r="LT76" i="4"/>
  <c r="LE76" i="4"/>
  <c r="KP76" i="4"/>
  <c r="KA76" i="4"/>
  <c r="IT76" i="4"/>
  <c r="IE76" i="4"/>
  <c r="HP76" i="4"/>
  <c r="HA76" i="4"/>
  <c r="GL76" i="4"/>
  <c r="CV76" i="4"/>
  <c r="BZ76" i="4"/>
  <c r="BK76" i="4"/>
  <c r="AV76" i="4"/>
  <c r="AG76" i="4"/>
  <c r="R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51" i="4"/>
  <c r="LH51" i="4"/>
  <c r="KO51" i="4"/>
  <c r="JV51" i="4"/>
  <c r="JC51" i="4"/>
  <c r="HJ51" i="4"/>
  <c r="GQ51" i="4"/>
  <c r="FX51" i="4"/>
  <c r="FE51" i="4"/>
  <c r="EL51" i="4"/>
  <c r="CS51" i="4"/>
  <c r="BZ51" i="4"/>
  <c r="BG51" i="4"/>
  <c r="AN51" i="4"/>
  <c r="U51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MA30" i="4"/>
  <c r="LH30" i="4"/>
  <c r="KO30" i="4"/>
  <c r="JV30" i="4"/>
  <c r="JC30" i="4"/>
  <c r="HJ30" i="4"/>
  <c r="GQ30" i="4"/>
  <c r="FX30" i="4"/>
  <c r="FE30" i="4"/>
  <c r="EL30" i="4"/>
  <c r="CS30" i="4"/>
  <c r="BZ30" i="4"/>
  <c r="BG30" i="4"/>
  <c r="AN30" i="4"/>
  <c r="U30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</calcChain>
</file>

<file path=xl/sharedStrings.xml><?xml version="1.0" encoding="utf-8"?>
<sst xmlns="http://schemas.openxmlformats.org/spreadsheetml/2006/main" count="278" uniqueCount="135">
  <si>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</si>
  <si>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</si>
  <si>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</si>
  <si>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</si>
  <si>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</si>
  <si>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</si>
  <si>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</si>
  <si>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</si>
  <si>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</si>
  <si>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</si>
  <si>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</si>
  <si>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</si>
  <si>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</si>
  <si>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</si>
  <si>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</si>
  <si>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</si>
  <si>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</si>
  <si>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</si>
  <si>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</si>
  <si>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</si>
  <si>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</si>
  <si>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</si>
  <si>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</si>
  <si>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</si>
  <si>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</si>
  <si>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</si>
  <si>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</si>
  <si>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</si>
  <si>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</si>
  <si>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</si>
  <si>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</si>
  <si>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</si>
  <si>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</si>
  <si>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</si>
  <si>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</si>
  <si>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</si>
  <si>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</si>
  <si>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</si>
  <si>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</si>
  <si>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</si>
  <si>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</si>
  <si>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</si>
  <si>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</si>
  <si>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</si>
  <si>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</si>
  <si>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</si>
  <si>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</si>
  <si>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</si>
  <si>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</si>
  <si>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</si>
  <si>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</si>
  <si>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</si>
  <si>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</si>
  <si>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</si>
  <si>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</si>
  <si>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</si>
  <si>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</si>
  <si>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</si>
  <si>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</si>
  <si>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</si>
  <si>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</si>
  <si>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</si>
  <si>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</si>
  <si>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</si>
  <si>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</si>
  <si>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</si>
  <si>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</si>
  <si>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</si>
  <si>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</si>
  <si>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</si>
  <si>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</si>
  <si>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</si>
  <si>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</si>
  <si>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</si>
  <si>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</si>
  <si>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</si>
  <si>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</si>
  <si>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</si>
  <si>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</si>
  <si>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</si>
  <si>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</si>
  <si>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</si>
  <si>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</si>
  <si>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</si>
  <si>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</si>
  <si>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</si>
  <si>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</si>
  <si>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</si>
  <si>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</si>
  <si>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</si>
  <si>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</si>
  <si>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</si>
  <si>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</si>
  <si>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</si>
  <si>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</si>
  <si>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</si>
  <si>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</si>
  <si>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</si>
  <si>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</si>
  <si>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</si>
  <si>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</si>
  <si>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</si>
  <si>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</si>
  <si>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</si>
  <si>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</si>
  <si>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</si>
  <si>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</si>
  <si>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</si>
  <si>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</si>
  <si>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</si>
  <si>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</si>
  <si>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</si>
  <si>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</si>
  <si>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</si>
  <si>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和歌山県　湯浅町</t>
  </si>
  <si>
    <t>湯浅町営駅前駐車場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</si>
  <si>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</si>
  <si>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</si>
  <si>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</si>
  <si>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</si>
  <si>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</si>
  <si>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</si>
  <si>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</si>
  <si>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</si>
  <si>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</si>
  <si>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</si>
  <si>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</si>
  <si>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</si>
  <si>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</si>
  <si>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</si>
  <si>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</si>
  <si>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長期間施設が利用できるよう、設備等の大規模改修を計画的に実施していく。</t>
    <phoneticPr fontId="5"/>
  </si>
  <si>
    <t>駅前という立地の良さもあり、利用状況も良好に推移している。
一般会計からの繰入も活用し、赤字を出さない経営を行っていく。</t>
    <phoneticPr fontId="5"/>
  </si>
  <si>
    <t>駐車場含め、駅周辺の整備により利用者が増加している。
近隣の公共施設の利用を促すため、一時預かり利用料を従来の入庫後30分無料から2時間無料とし、1時間30分の無料時間延長に係る料金相当分を一般会計から繰入れており、2時間までの利用者が多いため、他会計補助金比率が大きく増加している。</t>
    <rPh sb="0" eb="3">
      <t>チュウシャジョウ</t>
    </rPh>
    <rPh sb="3" eb="4">
      <t>フク</t>
    </rPh>
    <rPh sb="6" eb="9">
      <t>エキシュウヘン</t>
    </rPh>
    <rPh sb="10" eb="12">
      <t>セイビ</t>
    </rPh>
    <rPh sb="15" eb="18">
      <t>リヨウシャ</t>
    </rPh>
    <rPh sb="19" eb="21">
      <t>ゾウカ</t>
    </rPh>
    <rPh sb="109" eb="111">
      <t>ジカン</t>
    </rPh>
    <rPh sb="114" eb="117">
      <t>リヨウシャ</t>
    </rPh>
    <rPh sb="118" eb="119">
      <t>オオ</t>
    </rPh>
    <phoneticPr fontId="5"/>
  </si>
  <si>
    <t>駐車場含む駅周辺の整備により、駐車場の稼働率は増加傾向にある。
月極契約についても、契約できる上限に達することが多い。</t>
    <rPh sb="0" eb="3">
      <t>チュウシャジョウ</t>
    </rPh>
    <rPh sb="3" eb="4">
      <t>フク</t>
    </rPh>
    <rPh sb="5" eb="8">
      <t>エキシュウヘン</t>
    </rPh>
    <rPh sb="9" eb="11">
      <t>セイビ</t>
    </rPh>
    <rPh sb="23" eb="27">
      <t>ゾウカケイコウ</t>
    </rPh>
    <rPh sb="42" eb="44">
      <t>ケイヤク</t>
    </rPh>
    <rPh sb="47" eb="49">
      <t>ジョウゲン</t>
    </rPh>
    <rPh sb="50" eb="51">
      <t>タッ</t>
    </rPh>
    <rPh sb="56" eb="57">
      <t>オオ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</si>
</sst>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192.7</c:v>
                </c:pt>
                <c:pt idx="1">
                  <c:v>11637.5</c:v>
                </c:pt>
                <c:pt idx="2">
                  <c:v>10144.5</c:v>
                </c:pt>
                <c:pt idx="3">
                  <c:v>177.2</c:v>
                </c:pt>
                <c:pt idx="4">
                  <c:v>281.60000000000002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0D-40CD-B876-B6026FE8B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478952"/>
        <c:axId val="188045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384.2</c:v>
                </c:pt>
                <c:pt idx="1">
                  <c:v>754.2</c:v>
                </c:pt>
                <c:pt idx="2">
                  <c:v>383.4</c:v>
                </c:pt>
                <c:pt idx="3">
                  <c:v>338.4</c:v>
                </c:pt>
                <c:pt idx="4">
                  <c:v>1268.9000000000001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0D-40CD-B876-B6026FE8B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78952"/>
        <c:axId val="188045096"/>
      </c:lineChart>
      <c:catAx>
        <c:axId val="462478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8045096"/>
        <c:crosses val="autoZero"/>
        <c:auto val="1"/>
        <c:lblAlgn val="ctr"/>
        <c:lblOffset val="100"/>
        <c:noMultiLvlLbl val="1"/>
      </c:catAx>
      <c:valAx>
        <c:axId val="188045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2478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E1-4958-BD82-4975C5DCD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336336"/>
        <c:axId val="463336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54.4</c:v>
                </c:pt>
                <c:pt idx="2">
                  <c:v>70.3</c:v>
                </c:pt>
                <c:pt idx="3">
                  <c:v>70</c:v>
                </c:pt>
                <c:pt idx="4">
                  <c:v>47.6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E1-4958-BD82-4975C5DCD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6336"/>
        <c:axId val="463336720"/>
      </c:lineChart>
      <c:catAx>
        <c:axId val="463336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3336720"/>
        <c:crosses val="autoZero"/>
        <c:auto val="1"/>
        <c:lblAlgn val="ctr"/>
        <c:lblOffset val="100"/>
        <c:noMultiLvlLbl val="1"/>
      </c:catAx>
      <c:valAx>
        <c:axId val="463336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3336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97-494D-9F7E-E4B653B0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738104"/>
        <c:axId val="46375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97-494D-9F7E-E4B653B0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738104"/>
        <c:axId val="463758032"/>
      </c:lineChart>
      <c:catAx>
        <c:axId val="463738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3758032"/>
        <c:crosses val="autoZero"/>
        <c:auto val="1"/>
        <c:lblAlgn val="ctr"/>
        <c:lblOffset val="100"/>
        <c:noMultiLvlLbl val="1"/>
      </c:catAx>
      <c:valAx>
        <c:axId val="46375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3738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7D-4A99-BABA-D1641B164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455792"/>
        <c:axId val="187456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7D-4A99-BABA-D1641B164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55792"/>
        <c:axId val="187456968"/>
      </c:lineChart>
      <c:catAx>
        <c:axId val="187455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7456968"/>
        <c:crosses val="autoZero"/>
        <c:auto val="1"/>
        <c:lblAlgn val="ctr"/>
        <c:lblOffset val="100"/>
        <c:noMultiLvlLbl val="1"/>
      </c:catAx>
      <c:valAx>
        <c:axId val="187456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455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83.6</c:v>
                </c:pt>
                <c:pt idx="4">
                  <c:v>135.5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89-4B36-98CB-B1634D62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06216"/>
        <c:axId val="463804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2</c:v>
                </c:pt>
                <c:pt idx="2">
                  <c:v>10.199999999999999</c:v>
                </c:pt>
                <c:pt idx="3">
                  <c:v>5.0999999999999996</c:v>
                </c:pt>
                <c:pt idx="4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89-4B36-98CB-B1634D62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806216"/>
        <c:axId val="463804256"/>
      </c:lineChart>
      <c:catAx>
        <c:axId val="463806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3804256"/>
        <c:crosses val="autoZero"/>
        <c:auto val="1"/>
        <c:lblAlgn val="ctr"/>
        <c:lblOffset val="100"/>
        <c:noMultiLvlLbl val="1"/>
      </c:catAx>
      <c:valAx>
        <c:axId val="463804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3806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</c:v>
                </c:pt>
                <c:pt idx="4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E7-4C58-99AD-27CFBB58A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04648"/>
        <c:axId val="46380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</c:v>
                </c:pt>
                <c:pt idx="1">
                  <c:v>15</c:v>
                </c:pt>
                <c:pt idx="2">
                  <c:v>407</c:v>
                </c:pt>
                <c:pt idx="3">
                  <c:v>166</c:v>
                </c:pt>
                <c:pt idx="4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E7-4C58-99AD-27CFBB58A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804648"/>
        <c:axId val="463803472"/>
      </c:lineChart>
      <c:catAx>
        <c:axId val="463804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3803472"/>
        <c:crosses val="autoZero"/>
        <c:auto val="1"/>
        <c:lblAlgn val="ctr"/>
        <c:lblOffset val="100"/>
        <c:noMultiLvlLbl val="1"/>
      </c:catAx>
      <c:valAx>
        <c:axId val="46380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3804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82</c:v>
                </c:pt>
                <c:pt idx="1">
                  <c:v>21.3</c:v>
                </c:pt>
                <c:pt idx="2">
                  <c:v>14.6</c:v>
                </c:pt>
                <c:pt idx="3">
                  <c:v>118.1</c:v>
                </c:pt>
                <c:pt idx="4">
                  <c:v>173.5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9E-42D0-983D-0F6725D1C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05040"/>
        <c:axId val="46380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279.89999999999998</c:v>
                </c:pt>
                <c:pt idx="1">
                  <c:v>295.5</c:v>
                </c:pt>
                <c:pt idx="2">
                  <c:v>224.4</c:v>
                </c:pt>
                <c:pt idx="3">
                  <c:v>251.9</c:v>
                </c:pt>
                <c:pt idx="4">
                  <c:v>291.5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9E-42D0-983D-0F6725D1C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805040"/>
        <c:axId val="463808176"/>
      </c:lineChart>
      <c:catAx>
        <c:axId val="463805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3808176"/>
        <c:crosses val="autoZero"/>
        <c:auto val="1"/>
        <c:lblAlgn val="ctr"/>
        <c:lblOffset val="100"/>
        <c:noMultiLvlLbl val="1"/>
      </c:catAx>
      <c:valAx>
        <c:axId val="463808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3805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48.1</c:v>
                </c:pt>
                <c:pt idx="1">
                  <c:v>99.1</c:v>
                </c:pt>
                <c:pt idx="2">
                  <c:v>99</c:v>
                </c:pt>
                <c:pt idx="3">
                  <c:v>-6.8</c:v>
                </c:pt>
                <c:pt idx="4">
                  <c:v>31.6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3-41FA-A34B-E100954EC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05432"/>
        <c:axId val="463801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30.4</c:v>
                </c:pt>
                <c:pt idx="1">
                  <c:v>33.6</c:v>
                </c:pt>
                <c:pt idx="2">
                  <c:v>-122.5</c:v>
                </c:pt>
                <c:pt idx="3">
                  <c:v>8.5</c:v>
                </c:pt>
                <c:pt idx="4">
                  <c:v>26.6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3-41FA-A34B-E100954EC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805432"/>
        <c:axId val="463801904"/>
      </c:lineChart>
      <c:catAx>
        <c:axId val="463805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3801904"/>
        <c:crosses val="autoZero"/>
        <c:auto val="1"/>
        <c:lblAlgn val="ctr"/>
        <c:lblOffset val="100"/>
        <c:noMultiLvlLbl val="1"/>
      </c:catAx>
      <c:valAx>
        <c:axId val="463801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3805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1706</c:v>
                </c:pt>
                <c:pt idx="1">
                  <c:v>923</c:v>
                </c:pt>
                <c:pt idx="2">
                  <c:v>759</c:v>
                </c:pt>
                <c:pt idx="3">
                  <c:v>-173</c:v>
                </c:pt>
                <c:pt idx="4">
                  <c:v>1307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F7-41E8-9724-2603CD81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07000"/>
        <c:axId val="463807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8183</c:v>
                </c:pt>
                <c:pt idx="1">
                  <c:v>7940</c:v>
                </c:pt>
                <c:pt idx="2">
                  <c:v>2576</c:v>
                </c:pt>
                <c:pt idx="3">
                  <c:v>4153</c:v>
                </c:pt>
                <c:pt idx="4">
                  <c:v>6140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F7-41E8-9724-2603CD81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807000"/>
        <c:axId val="463807392"/>
      </c:lineChart>
      <c:catAx>
        <c:axId val="463807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3807392"/>
        <c:crosses val="autoZero"/>
        <c:auto val="1"/>
        <c:lblAlgn val="ctr"/>
        <c:lblOffset val="100"/>
        <c:noMultiLvlLbl val="1"/>
      </c:catAx>
      <c:valAx>
        <c:axId val="463807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3807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5" zoomScaleNormal="75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和歌山県湯浅町　湯浅町営駅前駐車場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3133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83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192.7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11637.5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10144.5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177.2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281.60000000000002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83.6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135.5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82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21.3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14.6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118.1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173.5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384.2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754.2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383.4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338.4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1268.9000000000001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3.8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2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10.199999999999999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5.0999999999999996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1.9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279.89999999999998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295.5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224.4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251.9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291.5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63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73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48.1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99.1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99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-6.8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31.6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1706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923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759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-173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1307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407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166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30.4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33.6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-122.5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8.5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26.6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8183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7940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2576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4153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6140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55258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16632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83.1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54.4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70.3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70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47.6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ebXwjHkRnbFx6HktbrzVUEX7AmODc4z7yiH/+t5soJk/n1EykX206XQRf09YkxKTaEgQzz2cpMXlhhiQe7XtJw==" saltValue="Y5+FQfUQxgaCHYXLtZqtB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100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101</v>
      </c>
      <c r="AW5" s="47" t="s">
        <v>102</v>
      </c>
      <c r="AX5" s="47" t="s">
        <v>92</v>
      </c>
      <c r="AY5" s="47" t="s">
        <v>100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103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105</v>
      </c>
      <c r="BR5" s="47" t="s">
        <v>90</v>
      </c>
      <c r="BS5" s="47" t="s">
        <v>106</v>
      </c>
      <c r="BT5" s="47" t="s">
        <v>92</v>
      </c>
      <c r="BU5" s="47" t="s">
        <v>100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103</v>
      </c>
      <c r="CF5" s="47" t="s">
        <v>100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107</v>
      </c>
      <c r="CS5" s="47" t="s">
        <v>100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108</v>
      </c>
      <c r="DB5" s="47" t="s">
        <v>106</v>
      </c>
      <c r="DC5" s="47" t="s">
        <v>92</v>
      </c>
      <c r="DD5" s="47" t="s">
        <v>100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105</v>
      </c>
      <c r="DL5" s="47" t="s">
        <v>90</v>
      </c>
      <c r="DM5" s="47" t="s">
        <v>106</v>
      </c>
      <c r="DN5" s="47" t="s">
        <v>92</v>
      </c>
      <c r="DO5" s="47" t="s">
        <v>104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109</v>
      </c>
      <c r="B6" s="48">
        <f>B8</f>
        <v>2022</v>
      </c>
      <c r="C6" s="48">
        <f t="shared" ref="C6:X6" si="1">C8</f>
        <v>303615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和歌山県湯浅町</v>
      </c>
      <c r="I6" s="48" t="str">
        <f t="shared" si="1"/>
        <v>湯浅町営駅前駐車場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</v>
      </c>
      <c r="S6" s="50" t="str">
        <f t="shared" si="1"/>
        <v>駅</v>
      </c>
      <c r="T6" s="50" t="str">
        <f t="shared" si="1"/>
        <v>無</v>
      </c>
      <c r="U6" s="51">
        <f t="shared" si="1"/>
        <v>3133</v>
      </c>
      <c r="V6" s="51">
        <f t="shared" si="1"/>
        <v>83</v>
      </c>
      <c r="W6" s="51">
        <f t="shared" si="1"/>
        <v>100</v>
      </c>
      <c r="X6" s="50" t="str">
        <f t="shared" si="1"/>
        <v>無</v>
      </c>
      <c r="Y6" s="52">
        <f>IF(Y8="-",NA(),Y8)</f>
        <v>192.7</v>
      </c>
      <c r="Z6" s="52">
        <f t="shared" ref="Z6:AH6" si="2">IF(Z8="-",NA(),Z8)</f>
        <v>11637.5</v>
      </c>
      <c r="AA6" s="52">
        <f t="shared" si="2"/>
        <v>10144.5</v>
      </c>
      <c r="AB6" s="52">
        <f t="shared" si="2"/>
        <v>177.2</v>
      </c>
      <c r="AC6" s="52">
        <f t="shared" si="2"/>
        <v>281.60000000000002</v>
      </c>
      <c r="AD6" s="52">
        <f t="shared" si="2"/>
        <v>384.2</v>
      </c>
      <c r="AE6" s="52">
        <f t="shared" si="2"/>
        <v>754.2</v>
      </c>
      <c r="AF6" s="52">
        <f t="shared" si="2"/>
        <v>383.4</v>
      </c>
      <c r="AG6" s="52">
        <f t="shared" si="2"/>
        <v>338.4</v>
      </c>
      <c r="AH6" s="52">
        <f t="shared" si="2"/>
        <v>1268.9000000000001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83.6</v>
      </c>
      <c r="AN6" s="52">
        <f t="shared" si="3"/>
        <v>135.5</v>
      </c>
      <c r="AO6" s="52">
        <f t="shared" si="3"/>
        <v>3.8</v>
      </c>
      <c r="AP6" s="52">
        <f t="shared" si="3"/>
        <v>2</v>
      </c>
      <c r="AQ6" s="52">
        <f t="shared" si="3"/>
        <v>10.199999999999999</v>
      </c>
      <c r="AR6" s="52">
        <f t="shared" si="3"/>
        <v>5.0999999999999996</v>
      </c>
      <c r="AS6" s="52">
        <f t="shared" si="3"/>
        <v>1.9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63</v>
      </c>
      <c r="AY6" s="53">
        <f t="shared" si="4"/>
        <v>73</v>
      </c>
      <c r="AZ6" s="53">
        <f t="shared" si="4"/>
        <v>17</v>
      </c>
      <c r="BA6" s="53">
        <f t="shared" si="4"/>
        <v>15</v>
      </c>
      <c r="BB6" s="53">
        <f t="shared" si="4"/>
        <v>407</v>
      </c>
      <c r="BC6" s="53">
        <f t="shared" si="4"/>
        <v>166</v>
      </c>
      <c r="BD6" s="53">
        <f t="shared" si="4"/>
        <v>18</v>
      </c>
      <c r="BE6" s="51" t="str">
        <f>IF(BE8="-","",IF(BE8="-","【-】","【"&amp;SUBSTITUTE(TEXT(BE8,"#,##0"),"-","△")&amp;"】"))</f>
        <v>【33】</v>
      </c>
      <c r="BF6" s="52">
        <f>IF(BF8="-",NA(),BF8)</f>
        <v>48.1</v>
      </c>
      <c r="BG6" s="52">
        <f t="shared" ref="BG6:BO6" si="5">IF(BG8="-",NA(),BG8)</f>
        <v>99.1</v>
      </c>
      <c r="BH6" s="52">
        <f t="shared" si="5"/>
        <v>99</v>
      </c>
      <c r="BI6" s="52">
        <f t="shared" si="5"/>
        <v>-6.8</v>
      </c>
      <c r="BJ6" s="52">
        <f t="shared" si="5"/>
        <v>31.6</v>
      </c>
      <c r="BK6" s="52">
        <f t="shared" si="5"/>
        <v>30.4</v>
      </c>
      <c r="BL6" s="52">
        <f t="shared" si="5"/>
        <v>33.6</v>
      </c>
      <c r="BM6" s="52">
        <f t="shared" si="5"/>
        <v>-122.5</v>
      </c>
      <c r="BN6" s="52">
        <f t="shared" si="5"/>
        <v>8.5</v>
      </c>
      <c r="BO6" s="52">
        <f t="shared" si="5"/>
        <v>26.6</v>
      </c>
      <c r="BP6" s="49" t="str">
        <f>IF(BP8="-","",IF(BP8="-","【-】","【"&amp;SUBSTITUTE(TEXT(BP8,"#,##0.0"),"-","△")&amp;"】"))</f>
        <v>【12.8】</v>
      </c>
      <c r="BQ6" s="53">
        <f>IF(BQ8="-",NA(),BQ8)</f>
        <v>1706</v>
      </c>
      <c r="BR6" s="53">
        <f t="shared" ref="BR6:BZ6" si="6">IF(BR8="-",NA(),BR8)</f>
        <v>923</v>
      </c>
      <c r="BS6" s="53">
        <f t="shared" si="6"/>
        <v>759</v>
      </c>
      <c r="BT6" s="53">
        <f t="shared" si="6"/>
        <v>-173</v>
      </c>
      <c r="BU6" s="53">
        <f t="shared" si="6"/>
        <v>1307</v>
      </c>
      <c r="BV6" s="53">
        <f t="shared" si="6"/>
        <v>8183</v>
      </c>
      <c r="BW6" s="53">
        <f t="shared" si="6"/>
        <v>7940</v>
      </c>
      <c r="BX6" s="53">
        <f t="shared" si="6"/>
        <v>2576</v>
      </c>
      <c r="BY6" s="53">
        <f t="shared" si="6"/>
        <v>4153</v>
      </c>
      <c r="BZ6" s="53">
        <f t="shared" si="6"/>
        <v>6140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55258</v>
      </c>
      <c r="CN6" s="51">
        <f t="shared" si="7"/>
        <v>16632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83.1</v>
      </c>
      <c r="DF6" s="52">
        <f t="shared" si="8"/>
        <v>54.4</v>
      </c>
      <c r="DG6" s="52">
        <f t="shared" si="8"/>
        <v>70.3</v>
      </c>
      <c r="DH6" s="52">
        <f t="shared" si="8"/>
        <v>70</v>
      </c>
      <c r="DI6" s="52">
        <f t="shared" si="8"/>
        <v>47.6</v>
      </c>
      <c r="DJ6" s="49" t="str">
        <f>IF(DJ8="-","",IF(DJ8="-","【-】","【"&amp;SUBSTITUTE(TEXT(DJ8,"#,##0.0"),"-","△")&amp;"】"))</f>
        <v>【72.2】</v>
      </c>
      <c r="DK6" s="52">
        <f>IF(DK8="-",NA(),DK8)</f>
        <v>82</v>
      </c>
      <c r="DL6" s="52">
        <f t="shared" ref="DL6:DT6" si="9">IF(DL8="-",NA(),DL8)</f>
        <v>21.3</v>
      </c>
      <c r="DM6" s="52">
        <f t="shared" si="9"/>
        <v>14.6</v>
      </c>
      <c r="DN6" s="52">
        <f t="shared" si="9"/>
        <v>118.1</v>
      </c>
      <c r="DO6" s="52">
        <f t="shared" si="9"/>
        <v>173.5</v>
      </c>
      <c r="DP6" s="52">
        <f t="shared" si="9"/>
        <v>279.89999999999998</v>
      </c>
      <c r="DQ6" s="52">
        <f t="shared" si="9"/>
        <v>295.5</v>
      </c>
      <c r="DR6" s="52">
        <f t="shared" si="9"/>
        <v>224.4</v>
      </c>
      <c r="DS6" s="52">
        <f t="shared" si="9"/>
        <v>251.9</v>
      </c>
      <c r="DT6" s="52">
        <f t="shared" si="9"/>
        <v>291.5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112</v>
      </c>
      <c r="B7" s="48">
        <f t="shared" ref="B7:X7" si="10">B8</f>
        <v>2022</v>
      </c>
      <c r="C7" s="48">
        <f t="shared" si="10"/>
        <v>303615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和歌山県　湯浅町</v>
      </c>
      <c r="I7" s="48" t="str">
        <f t="shared" si="10"/>
        <v>湯浅町営駅前駐車場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</v>
      </c>
      <c r="S7" s="50" t="str">
        <f t="shared" si="10"/>
        <v>駅</v>
      </c>
      <c r="T7" s="50" t="str">
        <f t="shared" si="10"/>
        <v>無</v>
      </c>
      <c r="U7" s="51">
        <f t="shared" si="10"/>
        <v>3133</v>
      </c>
      <c r="V7" s="51">
        <f t="shared" si="10"/>
        <v>83</v>
      </c>
      <c r="W7" s="51">
        <f t="shared" si="10"/>
        <v>100</v>
      </c>
      <c r="X7" s="50" t="str">
        <f t="shared" si="10"/>
        <v>無</v>
      </c>
      <c r="Y7" s="52">
        <f>Y8</f>
        <v>192.7</v>
      </c>
      <c r="Z7" s="52">
        <f t="shared" ref="Z7:AH7" si="11">Z8</f>
        <v>11637.5</v>
      </c>
      <c r="AA7" s="52">
        <f t="shared" si="11"/>
        <v>10144.5</v>
      </c>
      <c r="AB7" s="52">
        <f t="shared" si="11"/>
        <v>177.2</v>
      </c>
      <c r="AC7" s="52">
        <f t="shared" si="11"/>
        <v>281.60000000000002</v>
      </c>
      <c r="AD7" s="52">
        <f t="shared" si="11"/>
        <v>384.2</v>
      </c>
      <c r="AE7" s="52">
        <f t="shared" si="11"/>
        <v>754.2</v>
      </c>
      <c r="AF7" s="52">
        <f t="shared" si="11"/>
        <v>383.4</v>
      </c>
      <c r="AG7" s="52">
        <f t="shared" si="11"/>
        <v>338.4</v>
      </c>
      <c r="AH7" s="52">
        <f t="shared" si="11"/>
        <v>1268.9000000000001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83.6</v>
      </c>
      <c r="AN7" s="52">
        <f t="shared" si="12"/>
        <v>135.5</v>
      </c>
      <c r="AO7" s="52">
        <f t="shared" si="12"/>
        <v>3.8</v>
      </c>
      <c r="AP7" s="52">
        <f t="shared" si="12"/>
        <v>2</v>
      </c>
      <c r="AQ7" s="52">
        <f t="shared" si="12"/>
        <v>10.199999999999999</v>
      </c>
      <c r="AR7" s="52">
        <f t="shared" si="12"/>
        <v>5.0999999999999996</v>
      </c>
      <c r="AS7" s="52">
        <f t="shared" si="12"/>
        <v>1.9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63</v>
      </c>
      <c r="AY7" s="53">
        <f t="shared" si="13"/>
        <v>73</v>
      </c>
      <c r="AZ7" s="53">
        <f t="shared" si="13"/>
        <v>17</v>
      </c>
      <c r="BA7" s="53">
        <f t="shared" si="13"/>
        <v>15</v>
      </c>
      <c r="BB7" s="53">
        <f t="shared" si="13"/>
        <v>407</v>
      </c>
      <c r="BC7" s="53">
        <f t="shared" si="13"/>
        <v>166</v>
      </c>
      <c r="BD7" s="53">
        <f t="shared" si="13"/>
        <v>18</v>
      </c>
      <c r="BE7" s="51"/>
      <c r="BF7" s="52">
        <f>BF8</f>
        <v>48.1</v>
      </c>
      <c r="BG7" s="52">
        <f t="shared" ref="BG7:BO7" si="14">BG8</f>
        <v>99.1</v>
      </c>
      <c r="BH7" s="52">
        <f t="shared" si="14"/>
        <v>99</v>
      </c>
      <c r="BI7" s="52">
        <f t="shared" si="14"/>
        <v>-6.8</v>
      </c>
      <c r="BJ7" s="52">
        <f t="shared" si="14"/>
        <v>31.6</v>
      </c>
      <c r="BK7" s="52">
        <f t="shared" si="14"/>
        <v>30.4</v>
      </c>
      <c r="BL7" s="52">
        <f t="shared" si="14"/>
        <v>33.6</v>
      </c>
      <c r="BM7" s="52">
        <f t="shared" si="14"/>
        <v>-122.5</v>
      </c>
      <c r="BN7" s="52">
        <f t="shared" si="14"/>
        <v>8.5</v>
      </c>
      <c r="BO7" s="52">
        <f t="shared" si="14"/>
        <v>26.6</v>
      </c>
      <c r="BP7" s="49"/>
      <c r="BQ7" s="53">
        <f>BQ8</f>
        <v>1706</v>
      </c>
      <c r="BR7" s="53">
        <f t="shared" ref="BR7:BZ7" si="15">BR8</f>
        <v>923</v>
      </c>
      <c r="BS7" s="53">
        <f t="shared" si="15"/>
        <v>759</v>
      </c>
      <c r="BT7" s="53">
        <f t="shared" si="15"/>
        <v>-173</v>
      </c>
      <c r="BU7" s="53">
        <f t="shared" si="15"/>
        <v>1307</v>
      </c>
      <c r="BV7" s="53">
        <f t="shared" si="15"/>
        <v>8183</v>
      </c>
      <c r="BW7" s="53">
        <f t="shared" si="15"/>
        <v>7940</v>
      </c>
      <c r="BX7" s="53">
        <f t="shared" si="15"/>
        <v>2576</v>
      </c>
      <c r="BY7" s="53">
        <f t="shared" si="15"/>
        <v>4153</v>
      </c>
      <c r="BZ7" s="53">
        <f t="shared" si="15"/>
        <v>6140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55258</v>
      </c>
      <c r="CN7" s="51">
        <f>CN8</f>
        <v>16632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83.1</v>
      </c>
      <c r="DF7" s="52">
        <f t="shared" si="16"/>
        <v>54.4</v>
      </c>
      <c r="DG7" s="52">
        <f t="shared" si="16"/>
        <v>70.3</v>
      </c>
      <c r="DH7" s="52">
        <f t="shared" si="16"/>
        <v>70</v>
      </c>
      <c r="DI7" s="52">
        <f t="shared" si="16"/>
        <v>47.6</v>
      </c>
      <c r="DJ7" s="49"/>
      <c r="DK7" s="52">
        <f>DK8</f>
        <v>82</v>
      </c>
      <c r="DL7" s="52">
        <f t="shared" ref="DL7:DT7" si="17">DL8</f>
        <v>21.3</v>
      </c>
      <c r="DM7" s="52">
        <f t="shared" si="17"/>
        <v>14.6</v>
      </c>
      <c r="DN7" s="52">
        <f t="shared" si="17"/>
        <v>118.1</v>
      </c>
      <c r="DO7" s="52">
        <f t="shared" si="17"/>
        <v>173.5</v>
      </c>
      <c r="DP7" s="52">
        <f t="shared" si="17"/>
        <v>279.89999999999998</v>
      </c>
      <c r="DQ7" s="52">
        <f t="shared" si="17"/>
        <v>295.5</v>
      </c>
      <c r="DR7" s="52">
        <f t="shared" si="17"/>
        <v>224.4</v>
      </c>
      <c r="DS7" s="52">
        <f t="shared" si="17"/>
        <v>251.9</v>
      </c>
      <c r="DT7" s="52">
        <f t="shared" si="17"/>
        <v>291.5</v>
      </c>
      <c r="DU7" s="49"/>
    </row>
    <row r="8" spans="1:125" s="54" customFormat="1" x14ac:dyDescent="0.15">
      <c r="A8" s="37"/>
      <c r="B8" s="55">
        <v>2022</v>
      </c>
      <c r="C8" s="55">
        <v>303615</v>
      </c>
      <c r="D8" s="55">
        <v>47</v>
      </c>
      <c r="E8" s="55">
        <v>14</v>
      </c>
      <c r="F8" s="55">
        <v>0</v>
      </c>
      <c r="G8" s="55">
        <v>1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2</v>
      </c>
      <c r="S8" s="57" t="s">
        <v>124</v>
      </c>
      <c r="T8" s="57" t="s">
        <v>125</v>
      </c>
      <c r="U8" s="58">
        <v>3133</v>
      </c>
      <c r="V8" s="58">
        <v>83</v>
      </c>
      <c r="W8" s="58">
        <v>100</v>
      </c>
      <c r="X8" s="57" t="s">
        <v>125</v>
      </c>
      <c r="Y8" s="59">
        <v>192.7</v>
      </c>
      <c r="Z8" s="59">
        <v>11637.5</v>
      </c>
      <c r="AA8" s="59">
        <v>10144.5</v>
      </c>
      <c r="AB8" s="59">
        <v>177.2</v>
      </c>
      <c r="AC8" s="59">
        <v>281.60000000000002</v>
      </c>
      <c r="AD8" s="59">
        <v>384.2</v>
      </c>
      <c r="AE8" s="59">
        <v>754.2</v>
      </c>
      <c r="AF8" s="59">
        <v>383.4</v>
      </c>
      <c r="AG8" s="59">
        <v>338.4</v>
      </c>
      <c r="AH8" s="59">
        <v>1268.9000000000001</v>
      </c>
      <c r="AI8" s="56">
        <v>676.8</v>
      </c>
      <c r="AJ8" s="59">
        <v>0</v>
      </c>
      <c r="AK8" s="59">
        <v>0</v>
      </c>
      <c r="AL8" s="59">
        <v>0</v>
      </c>
      <c r="AM8" s="59">
        <v>83.6</v>
      </c>
      <c r="AN8" s="59">
        <v>135.5</v>
      </c>
      <c r="AO8" s="59">
        <v>3.8</v>
      </c>
      <c r="AP8" s="59">
        <v>2</v>
      </c>
      <c r="AQ8" s="59">
        <v>10.199999999999999</v>
      </c>
      <c r="AR8" s="59">
        <v>5.0999999999999996</v>
      </c>
      <c r="AS8" s="59">
        <v>1.9</v>
      </c>
      <c r="AT8" s="56">
        <v>3.6</v>
      </c>
      <c r="AU8" s="60">
        <v>0</v>
      </c>
      <c r="AV8" s="60">
        <v>0</v>
      </c>
      <c r="AW8" s="60">
        <v>0</v>
      </c>
      <c r="AX8" s="60">
        <v>63</v>
      </c>
      <c r="AY8" s="60">
        <v>73</v>
      </c>
      <c r="AZ8" s="60">
        <v>17</v>
      </c>
      <c r="BA8" s="60">
        <v>15</v>
      </c>
      <c r="BB8" s="60">
        <v>407</v>
      </c>
      <c r="BC8" s="60">
        <v>166</v>
      </c>
      <c r="BD8" s="60">
        <v>18</v>
      </c>
      <c r="BE8" s="60">
        <v>33</v>
      </c>
      <c r="BF8" s="59">
        <v>48.1</v>
      </c>
      <c r="BG8" s="59">
        <v>99.1</v>
      </c>
      <c r="BH8" s="59">
        <v>99</v>
      </c>
      <c r="BI8" s="59">
        <v>-6.8</v>
      </c>
      <c r="BJ8" s="59">
        <v>31.6</v>
      </c>
      <c r="BK8" s="59">
        <v>30.4</v>
      </c>
      <c r="BL8" s="59">
        <v>33.6</v>
      </c>
      <c r="BM8" s="59">
        <v>-122.5</v>
      </c>
      <c r="BN8" s="59">
        <v>8.5</v>
      </c>
      <c r="BO8" s="59">
        <v>26.6</v>
      </c>
      <c r="BP8" s="56">
        <v>12.8</v>
      </c>
      <c r="BQ8" s="60">
        <v>1706</v>
      </c>
      <c r="BR8" s="60">
        <v>923</v>
      </c>
      <c r="BS8" s="60">
        <v>759</v>
      </c>
      <c r="BT8" s="61">
        <v>-173</v>
      </c>
      <c r="BU8" s="61">
        <v>1307</v>
      </c>
      <c r="BV8" s="60">
        <v>8183</v>
      </c>
      <c r="BW8" s="60">
        <v>7940</v>
      </c>
      <c r="BX8" s="60">
        <v>2576</v>
      </c>
      <c r="BY8" s="60">
        <v>4153</v>
      </c>
      <c r="BZ8" s="60">
        <v>6140</v>
      </c>
      <c r="CA8" s="58">
        <v>10556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55258</v>
      </c>
      <c r="CN8" s="58">
        <v>16632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83.1</v>
      </c>
      <c r="DF8" s="59">
        <v>54.4</v>
      </c>
      <c r="DG8" s="59">
        <v>70.3</v>
      </c>
      <c r="DH8" s="59">
        <v>70</v>
      </c>
      <c r="DI8" s="59">
        <v>47.6</v>
      </c>
      <c r="DJ8" s="56">
        <v>72.2</v>
      </c>
      <c r="DK8" s="59">
        <v>82</v>
      </c>
      <c r="DL8" s="59">
        <v>21.3</v>
      </c>
      <c r="DM8" s="59">
        <v>14.6</v>
      </c>
      <c r="DN8" s="59">
        <v>118.1</v>
      </c>
      <c r="DO8" s="59">
        <v>173.5</v>
      </c>
      <c r="DP8" s="59">
        <v>279.89999999999998</v>
      </c>
      <c r="DQ8" s="59">
        <v>295.5</v>
      </c>
      <c r="DR8" s="59">
        <v>224.4</v>
      </c>
      <c r="DS8" s="59">
        <v>251.9</v>
      </c>
      <c r="DT8" s="59">
        <v>291.5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2024-01-11T00:13:40Z</dcterms:created>
  <dcterms:modified xsi:type="dcterms:W3CDTF">2024-01-24T04:26:55Z</dcterms:modified>
  <cp:category/>
</cp:coreProperties>
</file>