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1\共有\14100000_水道事務所\総務係（14110000）\100_農業集落排水事業\110_R5\34_経営比較分析表\02_提出\"/>
    </mc:Choice>
  </mc:AlternateContent>
  <xr:revisionPtr revIDLastSave="0" documentId="13_ncr:1_{3D3E5099-7853-4FD9-81FC-A8DAB30ECE89}" xr6:coauthVersionLast="44" xr6:coauthVersionMax="44" xr10:uidLastSave="{00000000-0000-0000-0000-000000000000}"/>
  <workbookProtection workbookAlgorithmName="SHA-512" workbookHashValue="YFePWjjjIDhwasLcpqeNo4MrG6rARtenpKYeZtLqdB0MkFK6W6Ar69AZ/htWTLR6W6yaqJDd6xxhH5yB2WLlrw==" workbookSaltValue="QbTL4eusSti35CPGhVUq5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10" i="4"/>
  <c r="BB8" i="4"/>
  <c r="AL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<sst xmlns="http://schemas.openxmlformats.org/spreadsheetml/2006/main" count="236" uniqueCount="119">
  <si>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</si>
  <si>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</si>
  <si>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</si>
  <si>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</si>
  <si>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</si>
  <si>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</si>
  <si>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</si>
  <si>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</si>
  <si>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</si>
  <si>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</si>
  <si>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</si>
  <si>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</si>
  <si>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</si>
  <si>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</si>
  <si>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</si>
  <si>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</si>
  <si>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</si>
  <si>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</si>
  <si>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</si>
  <si>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</si>
  <si>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</si>
  <si>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</si>
  <si>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</si>
  <si>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</si>
  <si>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</si>
  <si>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</si>
  <si>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</si>
  <si>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</si>
  <si>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</si>
  <si>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</si>
  <si>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</si>
  <si>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</si>
  <si>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</si>
  <si>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</si>
  <si>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</si>
  <si>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</si>
  <si>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</si>
  <si>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</si>
  <si>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</si>
  <si>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</si>
  <si>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</si>
  <si>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</si>
  <si>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</si>
  <si>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</si>
  <si>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</si>
  <si>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</si>
  <si>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</si>
  <si>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</si>
  <si>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</si>
  <si>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</si>
  <si>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</si>
  <si>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</si>
  <si>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</si>
  <si>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</si>
  <si>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</si>
  <si>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</si>
  <si>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</si>
  <si>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</si>
  <si>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</si>
  <si>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</si>
  <si>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</si>
  <si>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</si>
  <si>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</si>
  <si>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</si>
  <si>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</si>
  <si>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</si>
  <si>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</si>
  <si>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</si>
  <si>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</si>
  <si>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</si>
  <si>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</si>
  <si>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</si>
  <si>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</si>
  <si>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</si>
  <si>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</si>
  <si>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</si>
  <si>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</si>
  <si>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</si>
  <si>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</si>
  <si>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</si>
  <si>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</si>
  <si>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</si>
  <si>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</si>
  <si>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</si>
  <si>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</si>
  <si>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</si>
  <si>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</si>
  <si>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</si>
  <si>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</si>
  <si>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</si>
  <si>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</si>
  <si>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</si>
  <si>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</si>
  <si>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</si>
  <si>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</si>
  <si>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</si>
  <si>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</si>
  <si>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</si>
  <si>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</si>
  <si>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</si>
  <si>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</si>
  <si>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</si>
  <si>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</si>
  <si>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</si>
  <si>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</si>
  <si>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</si>
  <si>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</si>
  <si>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</si>
  <si>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</si>
  <si>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</si>
  <si>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</si>
  <si>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</si>
  <si>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</si>
  <si>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</si>
  <si>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</si>
  <si>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</si>
  <si>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後18年が経過し、施設等の修繕・更新に係る費用が増加傾向にあり、今後も増加が見込まれます。計画的な更新、費用の平準化を図るため、令和3年度に機能診断及び最適整備構想策定を実施、当年度には事業計画を策定しました。令和６年度に老朽化設備の更新事業を実施します。</t>
    <rPh sb="0" eb="2">
      <t>キョウヨウ</t>
    </rPh>
    <rPh sb="89" eb="91">
      <t>ジッシ</t>
    </rPh>
    <rPh sb="92" eb="95">
      <t>トウネンド</t>
    </rPh>
    <rPh sb="97" eb="99">
      <t>ジギョウ</t>
    </rPh>
    <rPh sb="99" eb="101">
      <t>ケイカク</t>
    </rPh>
    <rPh sb="102" eb="104">
      <t>サクテイ</t>
    </rPh>
    <rPh sb="109" eb="111">
      <t>レイワ</t>
    </rPh>
    <rPh sb="112" eb="114">
      <t>ネンド</t>
    </rPh>
    <rPh sb="115" eb="118">
      <t>ロウキュウカ</t>
    </rPh>
    <rPh sb="118" eb="120">
      <t>セツビ</t>
    </rPh>
    <rPh sb="121" eb="123">
      <t>コウシン</t>
    </rPh>
    <rPh sb="123" eb="125">
      <t>ジギョウ</t>
    </rPh>
    <rPh sb="126" eb="128">
      <t>ジッシ</t>
    </rPh>
    <phoneticPr fontId="4"/>
  </si>
  <si>
    <t>料金収入が伸び悩む中、維持管理等に係る費用の増大が経営を圧迫しており、今後も大きな改善は期待できない状況です。当年度は、公営企業会計の適用を進め、事業計画を策定するなど事業を進めました。今後は国費等の財源を活用しながら計画的な施設設備の更新を実施し、運営状況の健全化に努めていきたいと考えています。</t>
    <rPh sb="15" eb="16">
      <t>トウ</t>
    </rPh>
    <rPh sb="19" eb="21">
      <t>ヒヨウ</t>
    </rPh>
    <rPh sb="22" eb="24">
      <t>ゾウダイ</t>
    </rPh>
    <rPh sb="38" eb="39">
      <t>オオ</t>
    </rPh>
    <rPh sb="50" eb="52">
      <t>ジョウキョウ</t>
    </rPh>
    <rPh sb="55" eb="58">
      <t>トウネンド</t>
    </rPh>
    <rPh sb="73" eb="75">
      <t>ジギョウ</t>
    </rPh>
    <rPh sb="75" eb="77">
      <t>ケイカク</t>
    </rPh>
    <rPh sb="78" eb="80">
      <t>サクテイ</t>
    </rPh>
    <rPh sb="84" eb="86">
      <t>ジギョウ</t>
    </rPh>
    <rPh sb="87" eb="88">
      <t>スス</t>
    </rPh>
    <rPh sb="93" eb="95">
      <t>コンゴ</t>
    </rPh>
    <rPh sb="96" eb="98">
      <t>コクヒ</t>
    </rPh>
    <rPh sb="98" eb="99">
      <t>トウ</t>
    </rPh>
    <rPh sb="100" eb="102">
      <t>ザイゲン</t>
    </rPh>
    <rPh sb="103" eb="105">
      <t>カツヨウ</t>
    </rPh>
    <rPh sb="109" eb="111">
      <t>ケイカク</t>
    </rPh>
    <rPh sb="125" eb="127">
      <t>ウンエイ</t>
    </rPh>
    <rPh sb="127" eb="129">
      <t>ジョウキョウ</t>
    </rPh>
    <rPh sb="130" eb="133">
      <t>ケンゼンカ</t>
    </rPh>
    <rPh sb="134" eb="135">
      <t>ツト</t>
    </rPh>
    <rPh sb="142" eb="143">
      <t>カンガ</t>
    </rPh>
    <phoneticPr fontId="4"/>
  </si>
  <si>
    <t>① 収益的収支比率は、対前年度11.3%改善していますが、これは打切決算により歳出の一部を未払金として翌年度に引き継いだことによるもので、使用料収入で賄えない支出額を繰入金に頼っている現状は変わっていません。
④ 企業債残高対事業規模比率は、類似団体平均を大きく上回っており、企業債残高に対し営業収益が小さいことが要因として考えられます。
⑤ 経費回収率は類似団体平均を下回っており、使用料で費用の回収ができていない事が分かります。未払金となった支出があるのにも関わらず当該指標が低いことからも使用料収入の低さが要因の一つと考えられるため、接続率の向上促進により一層努める必要があります。
⑥汚水処理原価は類似団体平均と同水準となっていますが、打切決算での同水準であるため、総費用で算出すると当該指標はもっと高くなると考えられます。
⑦ 施設利用率は100%となっていますが、算出式によるもので、処理能力としてはもっと高い能力を有しています。
⑧水洗化率は微増しているが平均よりも低い水準となっている。より一層の接続率向上の努力が必要だと考えられます。</t>
    <rPh sb="2" eb="4">
      <t>シュウエキ</t>
    </rPh>
    <rPh sb="4" eb="5">
      <t>テキ</t>
    </rPh>
    <rPh sb="5" eb="7">
      <t>シュウシ</t>
    </rPh>
    <rPh sb="7" eb="9">
      <t>ヒリツ</t>
    </rPh>
    <rPh sb="11" eb="12">
      <t>タイ</t>
    </rPh>
    <rPh sb="12" eb="15">
      <t>ゼンネンド</t>
    </rPh>
    <rPh sb="20" eb="22">
      <t>カイゼン</t>
    </rPh>
    <rPh sb="32" eb="33">
      <t>ウ</t>
    </rPh>
    <rPh sb="33" eb="34">
      <t>キ</t>
    </rPh>
    <rPh sb="34" eb="36">
      <t>ケッサン</t>
    </rPh>
    <rPh sb="39" eb="41">
      <t>サイシュツ</t>
    </rPh>
    <rPh sb="42" eb="44">
      <t>イチブ</t>
    </rPh>
    <rPh sb="45" eb="48">
      <t>ミバライキン</t>
    </rPh>
    <rPh sb="51" eb="54">
      <t>ヨクネンド</t>
    </rPh>
    <rPh sb="55" eb="56">
      <t>ヒ</t>
    </rPh>
    <rPh sb="57" eb="58">
      <t>ツ</t>
    </rPh>
    <rPh sb="69" eb="72">
      <t>シヨウリョウ</t>
    </rPh>
    <rPh sb="72" eb="74">
      <t>シュウニュウ</t>
    </rPh>
    <rPh sb="75" eb="76">
      <t>マカナ</t>
    </rPh>
    <rPh sb="79" eb="82">
      <t>シシュツガク</t>
    </rPh>
    <rPh sb="83" eb="86">
      <t>クリイレキン</t>
    </rPh>
    <rPh sb="87" eb="88">
      <t>タヨ</t>
    </rPh>
    <rPh sb="92" eb="94">
      <t>ゲンジョウ</t>
    </rPh>
    <rPh sb="95" eb="96">
      <t>カ</t>
    </rPh>
    <rPh sb="107" eb="110">
      <t>キギョウサイ</t>
    </rPh>
    <rPh sb="110" eb="112">
      <t>ザンダカ</t>
    </rPh>
    <rPh sb="112" eb="113">
      <t>タイ</t>
    </rPh>
    <rPh sb="113" eb="115">
      <t>ジギョウ</t>
    </rPh>
    <rPh sb="115" eb="117">
      <t>キボ</t>
    </rPh>
    <rPh sb="117" eb="119">
      <t>ヒリツ</t>
    </rPh>
    <rPh sb="121" eb="123">
      <t>ルイジ</t>
    </rPh>
    <rPh sb="123" eb="125">
      <t>ダンタイ</t>
    </rPh>
    <rPh sb="125" eb="127">
      <t>ヘイキン</t>
    </rPh>
    <rPh sb="128" eb="129">
      <t>オオ</t>
    </rPh>
    <rPh sb="131" eb="133">
      <t>ウワマワ</t>
    </rPh>
    <rPh sb="138" eb="141">
      <t>キギョウサイ</t>
    </rPh>
    <rPh sb="141" eb="143">
      <t>ザンダカ</t>
    </rPh>
    <rPh sb="144" eb="145">
      <t>タイ</t>
    </rPh>
    <rPh sb="146" eb="148">
      <t>エイギョウ</t>
    </rPh>
    <rPh sb="148" eb="150">
      <t>シュウエキ</t>
    </rPh>
    <rPh sb="151" eb="152">
      <t>チイ</t>
    </rPh>
    <rPh sb="157" eb="159">
      <t>ヨウイン</t>
    </rPh>
    <rPh sb="162" eb="163">
      <t>カンガ</t>
    </rPh>
    <rPh sb="172" eb="174">
      <t>ケイヒ</t>
    </rPh>
    <rPh sb="174" eb="177">
      <t>カイシュウリツ</t>
    </rPh>
    <rPh sb="178" eb="180">
      <t>ルイジ</t>
    </rPh>
    <rPh sb="180" eb="182">
      <t>ダンタイ</t>
    </rPh>
    <rPh sb="182" eb="184">
      <t>ヘイキン</t>
    </rPh>
    <rPh sb="185" eb="187">
      <t>シタマワ</t>
    </rPh>
    <rPh sb="192" eb="195">
      <t>シヨウリョウ</t>
    </rPh>
    <rPh sb="196" eb="198">
      <t>ヒヨウ</t>
    </rPh>
    <rPh sb="199" eb="201">
      <t>カイシュウ</t>
    </rPh>
    <rPh sb="208" eb="209">
      <t>コト</t>
    </rPh>
    <rPh sb="210" eb="211">
      <t>ワ</t>
    </rPh>
    <rPh sb="216" eb="219">
      <t>ミバライキン</t>
    </rPh>
    <rPh sb="223" eb="225">
      <t>シシュツ</t>
    </rPh>
    <rPh sb="231" eb="232">
      <t>カカ</t>
    </rPh>
    <rPh sb="235" eb="237">
      <t>トウガイ</t>
    </rPh>
    <rPh sb="237" eb="239">
      <t>シヒョウ</t>
    </rPh>
    <rPh sb="240" eb="241">
      <t>ヒク</t>
    </rPh>
    <rPh sb="247" eb="250">
      <t>シヨウリョウ</t>
    </rPh>
    <rPh sb="250" eb="252">
      <t>シュウニュウ</t>
    </rPh>
    <rPh sb="253" eb="254">
      <t>ヒク</t>
    </rPh>
    <rPh sb="256" eb="258">
      <t>ヨウイン</t>
    </rPh>
    <rPh sb="259" eb="260">
      <t>ヒト</t>
    </rPh>
    <rPh sb="262" eb="263">
      <t>カンガ</t>
    </rPh>
    <rPh sb="270" eb="272">
      <t>セツゾク</t>
    </rPh>
    <rPh sb="272" eb="273">
      <t>リツ</t>
    </rPh>
    <rPh sb="274" eb="276">
      <t>コウジョウ</t>
    </rPh>
    <rPh sb="276" eb="278">
      <t>ソクシン</t>
    </rPh>
    <rPh sb="281" eb="283">
      <t>イッソウ</t>
    </rPh>
    <rPh sb="283" eb="284">
      <t>ツト</t>
    </rPh>
    <rPh sb="286" eb="288">
      <t>ヒツヨウ</t>
    </rPh>
    <rPh sb="296" eb="298">
      <t>オスイ</t>
    </rPh>
    <rPh sb="298" eb="300">
      <t>ショリ</t>
    </rPh>
    <rPh sb="300" eb="302">
      <t>ゲンカ</t>
    </rPh>
    <rPh sb="303" eb="305">
      <t>ルイジ</t>
    </rPh>
    <rPh sb="305" eb="307">
      <t>ダンタイ</t>
    </rPh>
    <rPh sb="310" eb="313">
      <t>ドウスイジュン</t>
    </rPh>
    <rPh sb="322" eb="323">
      <t>ウ</t>
    </rPh>
    <rPh sb="323" eb="324">
      <t>キ</t>
    </rPh>
    <rPh sb="324" eb="326">
      <t>ケッサン</t>
    </rPh>
    <rPh sb="328" eb="331">
      <t>ドウスイジュン</t>
    </rPh>
    <rPh sb="337" eb="340">
      <t>ソウヒヨウ</t>
    </rPh>
    <rPh sb="341" eb="343">
      <t>サンシュツ</t>
    </rPh>
    <rPh sb="346" eb="348">
      <t>トウガイ</t>
    </rPh>
    <rPh sb="348" eb="350">
      <t>シヒョウ</t>
    </rPh>
    <rPh sb="354" eb="355">
      <t>タカ</t>
    </rPh>
    <rPh sb="359" eb="360">
      <t>カンガ</t>
    </rPh>
    <rPh sb="369" eb="371">
      <t>シセツ</t>
    </rPh>
    <rPh sb="371" eb="374">
      <t>リヨウリツ</t>
    </rPh>
    <rPh sb="388" eb="391">
      <t>サンシュツシキ</t>
    </rPh>
    <rPh sb="398" eb="400">
      <t>ショリ</t>
    </rPh>
    <rPh sb="400" eb="402">
      <t>ノウリョク</t>
    </rPh>
    <rPh sb="409" eb="410">
      <t>タカ</t>
    </rPh>
    <rPh sb="411" eb="413">
      <t>ノウリョク</t>
    </rPh>
    <rPh sb="414" eb="415">
      <t>ユウ</t>
    </rPh>
    <rPh sb="423" eb="426">
      <t>スイセンカ</t>
    </rPh>
    <rPh sb="426" eb="427">
      <t>リツ</t>
    </rPh>
    <rPh sb="428" eb="430">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</si>
</sst>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96-4C04-87CF-962F3254CB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0.25</c:v>
                </c:pt>
                <c:pt idx="3" formatCode="#,##0.00;&quot;△&quot;#,##0.00;&quot;-&quot;">
                  <c:v>0.05</c:v>
                </c:pt>
                <c:pt idx="4" formatCode="#,##0.00;&quot;△&quot;#,##0.00;&quot;-&quot;">
                  <c:v>0.03</c:v>
                </c:pt>
              </c:numCache>
            </c:numRef>
          </c:val>
          <c:smooth val="0"/>
          <c:extLst>
            <c:ext xmlns:c16="http://schemas.microsoft.com/office/drawing/2014/chart" uri="{C3380CC4-5D6E-409C-BE32-E72D297353CC}">
              <c16:uniqueId val="{00000001-EF96-4C04-87CF-962F3254CB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FE7-4C4B-B116-8DCE7900AE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54.83</c:v>
                </c:pt>
                <c:pt idx="3">
                  <c:v>66.53</c:v>
                </c:pt>
                <c:pt idx="4">
                  <c:v>52.35</c:v>
                </c:pt>
              </c:numCache>
            </c:numRef>
          </c:val>
          <c:smooth val="0"/>
          <c:extLst>
            <c:ext xmlns:c16="http://schemas.microsoft.com/office/drawing/2014/chart" uri="{C3380CC4-5D6E-409C-BE32-E72D297353CC}">
              <c16:uniqueId val="{00000001-EFE7-4C4B-B116-8DCE7900AE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46.28</c:v>
                </c:pt>
                <c:pt idx="1">
                  <c:v>45.35</c:v>
                </c:pt>
                <c:pt idx="2">
                  <c:v>45.5</c:v>
                </c:pt>
                <c:pt idx="3">
                  <c:v>47.01</c:v>
                </c:pt>
                <c:pt idx="4">
                  <c:v>46.95</c:v>
                </c:pt>
              </c:numCache>
            </c:numRef>
          </c:val>
          <c:extLst>
            <c:ext xmlns:c16="http://schemas.microsoft.com/office/drawing/2014/chart" uri="{C3380CC4-5D6E-409C-BE32-E72D297353CC}">
              <c16:uniqueId val="{00000000-468D-4DAE-ABDE-EF673AC459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84.7</c:v>
                </c:pt>
                <c:pt idx="3">
                  <c:v>84.67</c:v>
                </c:pt>
                <c:pt idx="4">
                  <c:v>84.39</c:v>
                </c:pt>
              </c:numCache>
            </c:numRef>
          </c:val>
          <c:smooth val="0"/>
          <c:extLst>
            <c:ext xmlns:c16="http://schemas.microsoft.com/office/drawing/2014/chart" uri="{C3380CC4-5D6E-409C-BE32-E72D297353CC}">
              <c16:uniqueId val="{00000001-468D-4DAE-ABDE-EF673AC459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53.35</c:v>
                </c:pt>
                <c:pt idx="1">
                  <c:v>55.43</c:v>
                </c:pt>
                <c:pt idx="2">
                  <c:v>59.46</c:v>
                </c:pt>
                <c:pt idx="3">
                  <c:v>57.38</c:v>
                </c:pt>
                <c:pt idx="4">
                  <c:v>68.709999999999994</c:v>
                </c:pt>
              </c:numCache>
            </c:numRef>
          </c:val>
          <c:extLst>
            <c:ext xmlns:c16="http://schemas.microsoft.com/office/drawing/2014/chart" uri="{C3380CC4-5D6E-409C-BE32-E72D297353CC}">
              <c16:uniqueId val="{00000000-AF64-4482-8119-E1D62E075B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4-4482-8119-E1D62E075B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3-4862-B598-98DC2ED0E9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3-4862-B598-98DC2ED0E9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0E-45D9-AB8E-2EAD3C4E6F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E-45D9-AB8E-2EAD3C4E6F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1-45DC-8DA0-0628FB4C2C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1-45DC-8DA0-0628FB4C2C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E-48B8-9351-E482BD6E12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E-48B8-9351-E482BD6E12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3963.22</c:v>
                </c:pt>
              </c:numCache>
            </c:numRef>
          </c:val>
          <c:extLst>
            <c:ext xmlns:c16="http://schemas.microsoft.com/office/drawing/2014/chart" uri="{C3380CC4-5D6E-409C-BE32-E72D297353CC}">
              <c16:uniqueId val="{00000000-3C73-4E5C-A775-0F482DC9F8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867.83</c:v>
                </c:pt>
                <c:pt idx="3">
                  <c:v>791.76</c:v>
                </c:pt>
                <c:pt idx="4">
                  <c:v>900.82</c:v>
                </c:pt>
              </c:numCache>
            </c:numRef>
          </c:val>
          <c:smooth val="0"/>
          <c:extLst>
            <c:ext xmlns:c16="http://schemas.microsoft.com/office/drawing/2014/chart" uri="{C3380CC4-5D6E-409C-BE32-E72D297353CC}">
              <c16:uniqueId val="{00000001-3C73-4E5C-A775-0F482DC9F8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41.06</c:v>
                </c:pt>
                <c:pt idx="1">
                  <c:v>35.479999999999997</c:v>
                </c:pt>
                <c:pt idx="2">
                  <c:v>28.05</c:v>
                </c:pt>
                <c:pt idx="3">
                  <c:v>20.03</c:v>
                </c:pt>
                <c:pt idx="4">
                  <c:v>36.78</c:v>
                </c:pt>
              </c:numCache>
            </c:numRef>
          </c:val>
          <c:extLst>
            <c:ext xmlns:c16="http://schemas.microsoft.com/office/drawing/2014/chart" uri="{C3380CC4-5D6E-409C-BE32-E72D297353CC}">
              <c16:uniqueId val="{00000000-E024-422F-9EEE-5AD7EAB40F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57.08</c:v>
                </c:pt>
                <c:pt idx="3">
                  <c:v>56.26</c:v>
                </c:pt>
                <c:pt idx="4">
                  <c:v>52.94</c:v>
                </c:pt>
              </c:numCache>
            </c:numRef>
          </c:val>
          <c:smooth val="0"/>
          <c:extLst>
            <c:ext xmlns:c16="http://schemas.microsoft.com/office/drawing/2014/chart" uri="{C3380CC4-5D6E-409C-BE32-E72D297353CC}">
              <c16:uniqueId val="{00000001-E024-422F-9EEE-5AD7EAB40F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351.74</c:v>
                </c:pt>
                <c:pt idx="1">
                  <c:v>403.23</c:v>
                </c:pt>
                <c:pt idx="2">
                  <c:v>498.26</c:v>
                </c:pt>
                <c:pt idx="3">
                  <c:v>673.67</c:v>
                </c:pt>
                <c:pt idx="4">
                  <c:v>337.2</c:v>
                </c:pt>
              </c:numCache>
            </c:numRef>
          </c:val>
          <c:extLst>
            <c:ext xmlns:c16="http://schemas.microsoft.com/office/drawing/2014/chart" uri="{C3380CC4-5D6E-409C-BE32-E72D297353CC}">
              <c16:uniqueId val="{00000000-1D6E-46B2-B5CA-3E7CFD9310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274.99</c:v>
                </c:pt>
                <c:pt idx="3">
                  <c:v>282.08999999999997</c:v>
                </c:pt>
                <c:pt idx="4">
                  <c:v>303.27999999999997</c:v>
                </c:pt>
              </c:numCache>
            </c:numRef>
          </c:val>
          <c:smooth val="0"/>
          <c:extLst>
            <c:ext xmlns:c16="http://schemas.microsoft.com/office/drawing/2014/chart" uri="{C3380CC4-5D6E-409C-BE32-E72D297353CC}">
              <c16:uniqueId val="{00000001-1D6E-46B2-B5CA-3E7CFD9310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湯浅町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11172</v>
      </c>
      <c r="AM8" s="46"/>
      <c r="AN8" s="46"/>
      <c r="AO8" s="46"/>
      <c r="AP8" s="46"/>
      <c r="AQ8" s="46"/>
      <c r="AR8" s="46"/>
      <c r="AS8" s="46"/>
      <c r="AT8" s="45">
        <f>データ!T6</f>
        <v>20.8</v>
      </c>
      <c r="AU8" s="45"/>
      <c r="AV8" s="45"/>
      <c r="AW8" s="45"/>
      <c r="AX8" s="45"/>
      <c r="AY8" s="45"/>
      <c r="AZ8" s="45"/>
      <c r="BA8" s="45"/>
      <c r="BB8" s="45">
        <f>データ!U6</f>
        <v>537.12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8.42</v>
      </c>
      <c r="Q10" s="45"/>
      <c r="R10" s="45"/>
      <c r="S10" s="45"/>
      <c r="T10" s="45"/>
      <c r="U10" s="45"/>
      <c r="V10" s="45"/>
      <c r="W10" s="45">
        <f>データ!Q6</f>
        <v>107.06</v>
      </c>
      <c r="X10" s="45"/>
      <c r="Y10" s="45"/>
      <c r="Z10" s="45"/>
      <c r="AA10" s="45"/>
      <c r="AB10" s="45"/>
      <c r="AC10" s="45"/>
      <c r="AD10" s="46">
        <f>データ!R6</f>
        <v>3740</v>
      </c>
      <c r="AE10" s="46"/>
      <c r="AF10" s="46"/>
      <c r="AG10" s="46"/>
      <c r="AH10" s="46"/>
      <c r="AI10" s="46"/>
      <c r="AJ10" s="46"/>
      <c r="AK10" s="2"/>
      <c r="AL10" s="46">
        <f>データ!V6</f>
        <v>935</v>
      </c>
      <c r="AM10" s="46"/>
      <c r="AN10" s="46"/>
      <c r="AO10" s="46"/>
      <c r="AP10" s="46"/>
      <c r="AQ10" s="46"/>
      <c r="AR10" s="46"/>
      <c r="AS10" s="46"/>
      <c r="AT10" s="45">
        <f>データ!W6</f>
        <v>0.24</v>
      </c>
      <c r="AU10" s="45"/>
      <c r="AV10" s="45"/>
      <c r="AW10" s="45"/>
      <c r="AX10" s="45"/>
      <c r="AY10" s="45"/>
      <c r="AZ10" s="45"/>
      <c r="BA10" s="45"/>
      <c r="BB10" s="45">
        <f>データ!X6</f>
        <v>3895.83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x/kQAyaBUbrCPpzbD9OTYzZmUU7tcGDhzBuLAtdqzVuW06hDbDajMocRQLkC5MNvQbWL8xE+0NMB9fMKYllqYQ==" saltValue="/+ZvPDiXIKLRH9QRsoqA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303615</v>
      </c>
      <c r="D6" s="19">
        <f t="shared" si="3"/>
        <v>47</v>
      </c>
      <c r="E6" s="19">
        <f t="shared" si="3"/>
        <v>17</v>
      </c>
      <c r="F6" s="19">
        <f t="shared" si="3"/>
        <v>5</v>
      </c>
      <c r="G6" s="19">
        <f t="shared" si="3"/>
        <v>0</v>
      </c>
      <c r="H6" s="19" t="str">
        <f t="shared" si="3"/>
        <v>和歌山県　湯浅町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8.42</v>
      </c>
      <c r="Q6" s="20">
        <f t="shared" si="3"/>
        <v>107.06</v>
      </c>
      <c r="R6" s="20">
        <f t="shared" si="3"/>
        <v>3740</v>
      </c>
      <c r="S6" s="20">
        <f t="shared" si="3"/>
        <v>11172</v>
      </c>
      <c r="T6" s="20">
        <f t="shared" si="3"/>
        <v>20.8</v>
      </c>
      <c r="U6" s="20">
        <f t="shared" si="3"/>
        <v>537.12</v>
      </c>
      <c r="V6" s="20">
        <f t="shared" si="3"/>
        <v>935</v>
      </c>
      <c r="W6" s="20">
        <f t="shared" si="3"/>
        <v>0.24</v>
      </c>
      <c r="X6" s="20">
        <f t="shared" si="3"/>
        <v>3895.83</v>
      </c>
      <c r="Y6" s="21">
        <f>IF(Y7="",NA(),Y7)</f>
        <v>53.35</v>
      </c>
      <c r="Z6" s="21">
        <f t="shared" ref="Z6:AH6" si="4">IF(Z7="",NA(),Z7)</f>
        <v>55.43</v>
      </c>
      <c r="AA6" s="21">
        <f t="shared" si="4"/>
        <v>59.46</v>
      </c>
      <c r="AB6" s="21">
        <f t="shared" si="4"/>
        <v>57.38</v>
      </c>
      <c r="AC6" s="21">
        <f t="shared" si="4"/>
        <v>68.709999999999994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3963.22</v>
      </c>
      <c r="BK6" s="21">
        <f t="shared" si="7"/>
        <v>713.28</v>
      </c>
      <c r="BL6" s="21">
        <f t="shared" si="7"/>
        <v>673.08</v>
      </c>
      <c r="BM6" s="21">
        <f t="shared" si="7"/>
        <v>867.83</v>
      </c>
      <c r="BN6" s="21">
        <f t="shared" si="7"/>
        <v>791.76</v>
      </c>
      <c r="BO6" s="21">
        <f t="shared" si="7"/>
        <v>900.82</v>
      </c>
      <c r="BP6" s="20" t="str">
        <f>IF(BP7="","",IF(BP7="-","【-】","【"&amp;SUBSTITUTE(TEXT(BP7,"#,##0.00"),"-","△")&amp;"】"))</f>
        <v>【809.19】</v>
      </c>
      <c r="BQ6" s="21">
        <f>IF(BQ7="",NA(),BQ7)</f>
        <v>41.06</v>
      </c>
      <c r="BR6" s="21">
        <f t="shared" ref="BR6:BZ6" si="8">IF(BR7="",NA(),BR7)</f>
        <v>35.479999999999997</v>
      </c>
      <c r="BS6" s="21">
        <f t="shared" si="8"/>
        <v>28.05</v>
      </c>
      <c r="BT6" s="21">
        <f t="shared" si="8"/>
        <v>20.03</v>
      </c>
      <c r="BU6" s="21">
        <f t="shared" si="8"/>
        <v>36.78</v>
      </c>
      <c r="BV6" s="21">
        <f t="shared" si="8"/>
        <v>40.75</v>
      </c>
      <c r="BW6" s="21">
        <f t="shared" si="8"/>
        <v>42.44</v>
      </c>
      <c r="BX6" s="21">
        <f t="shared" si="8"/>
        <v>57.08</v>
      </c>
      <c r="BY6" s="21">
        <f t="shared" si="8"/>
        <v>56.26</v>
      </c>
      <c r="BZ6" s="21">
        <f t="shared" si="8"/>
        <v>52.94</v>
      </c>
      <c r="CA6" s="20" t="str">
        <f>IF(CA7="","",IF(CA7="-","【-】","【"&amp;SUBSTITUTE(TEXT(CA7,"#,##0.00"),"-","△")&amp;"】"))</f>
        <v>【57.02】</v>
      </c>
      <c r="CB6" s="21">
        <f>IF(CB7="",NA(),CB7)</f>
        <v>351.74</v>
      </c>
      <c r="CC6" s="21">
        <f t="shared" ref="CC6:CK6" si="9">IF(CC7="",NA(),CC7)</f>
        <v>403.23</v>
      </c>
      <c r="CD6" s="21">
        <f t="shared" si="9"/>
        <v>498.26</v>
      </c>
      <c r="CE6" s="21">
        <f t="shared" si="9"/>
        <v>673.67</v>
      </c>
      <c r="CF6" s="21">
        <f t="shared" si="9"/>
        <v>337.2</v>
      </c>
      <c r="CG6" s="21">
        <f t="shared" si="9"/>
        <v>311.70999999999998</v>
      </c>
      <c r="CH6" s="21">
        <f t="shared" si="9"/>
        <v>284.54000000000002</v>
      </c>
      <c r="CI6" s="21">
        <f t="shared" si="9"/>
        <v>274.99</v>
      </c>
      <c r="CJ6" s="21">
        <f t="shared" si="9"/>
        <v>282.08999999999997</v>
      </c>
      <c r="CK6" s="21">
        <f t="shared" si="9"/>
        <v>303.27999999999997</v>
      </c>
      <c r="CL6" s="20" t="str">
        <f>IF(CL7="","",IF(CL7="-","【-】","【"&amp;SUBSTITUTE(TEXT(CL7,"#,##0.00"),"-","△")&amp;"】"))</f>
        <v>【273.68】</v>
      </c>
      <c r="CM6" s="21">
        <f>IF(CM7="",NA(),CM7)</f>
        <v>100</v>
      </c>
      <c r="CN6" s="21">
        <f t="shared" ref="CN6:CV6" si="10">IF(CN7="",NA(),CN7)</f>
        <v>100</v>
      </c>
      <c r="CO6" s="21">
        <f t="shared" si="10"/>
        <v>100</v>
      </c>
      <c r="CP6" s="21">
        <f t="shared" si="10"/>
        <v>100</v>
      </c>
      <c r="CQ6" s="21">
        <f t="shared" si="10"/>
        <v>100</v>
      </c>
      <c r="CR6" s="21">
        <f t="shared" si="10"/>
        <v>43.38</v>
      </c>
      <c r="CS6" s="21">
        <f t="shared" si="10"/>
        <v>42.33</v>
      </c>
      <c r="CT6" s="21">
        <f t="shared" si="10"/>
        <v>54.83</v>
      </c>
      <c r="CU6" s="21">
        <f t="shared" si="10"/>
        <v>66.53</v>
      </c>
      <c r="CV6" s="21">
        <f t="shared" si="10"/>
        <v>52.35</v>
      </c>
      <c r="CW6" s="20" t="str">
        <f>IF(CW7="","",IF(CW7="-","【-】","【"&amp;SUBSTITUTE(TEXT(CW7,"#,##0.00"),"-","△")&amp;"】"))</f>
        <v>【52.55】</v>
      </c>
      <c r="CX6" s="21">
        <f>IF(CX7="",NA(),CX7)</f>
        <v>46.28</v>
      </c>
      <c r="CY6" s="21">
        <f t="shared" ref="CY6:DG6" si="11">IF(CY7="",NA(),CY7)</f>
        <v>45.35</v>
      </c>
      <c r="CZ6" s="21">
        <f t="shared" si="11"/>
        <v>45.5</v>
      </c>
      <c r="DA6" s="21">
        <f t="shared" si="11"/>
        <v>47.01</v>
      </c>
      <c r="DB6" s="21">
        <f t="shared" si="11"/>
        <v>46.95</v>
      </c>
      <c r="DC6" s="21">
        <f t="shared" si="11"/>
        <v>62.02</v>
      </c>
      <c r="DD6" s="21">
        <f t="shared" si="11"/>
        <v>62.5</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0.25</v>
      </c>
      <c r="EM6" s="21">
        <f t="shared" si="14"/>
        <v>0.05</v>
      </c>
      <c r="EN6" s="21">
        <f t="shared" si="14"/>
        <v>0.03</v>
      </c>
      <c r="EO6" s="20" t="str">
        <f>IF(EO7="","",IF(EO7="-","【-】","【"&amp;SUBSTITUTE(TEXT(EO7,"#,##0.00"),"-","△")&amp;"】"))</f>
        <v>【0.02】</v>
      </c>
    </row>
    <row r="7" spans="1:145" s="22" customFormat="1" x14ac:dyDescent="0.15">
      <c r="A7" s="14"/>
      <c r="B7" s="23">
        <v>2022</v>
      </c>
      <c r="C7" s="23">
        <v>303615</v>
      </c>
      <c r="D7" s="23">
        <v>47</v>
      </c>
      <c r="E7" s="23">
        <v>17</v>
      </c>
      <c r="F7" s="23">
        <v>5</v>
      </c>
      <c r="G7" s="23">
        <v>0</v>
      </c>
      <c r="H7" s="23" t="s">
        <v>97</v>
      </c>
      <c r="I7" s="23" t="s">
        <v>98</v>
      </c>
      <c r="J7" s="23" t="s">
        <v>99</v>
      </c>
      <c r="K7" s="23" t="s">
        <v>100</v>
      </c>
      <c r="L7" s="23" t="s">
        <v>101</v>
      </c>
      <c r="M7" s="23" t="s">
        <v>102</v>
      </c>
      <c r="N7" s="24" t="s">
        <v>103</v>
      </c>
      <c r="O7" s="24" t="s">
        <v>104</v>
      </c>
      <c r="P7" s="24">
        <v>8.42</v>
      </c>
      <c r="Q7" s="24">
        <v>107.06</v>
      </c>
      <c r="R7" s="24">
        <v>3740</v>
      </c>
      <c r="S7" s="24">
        <v>11172</v>
      </c>
      <c r="T7" s="24">
        <v>20.8</v>
      </c>
      <c r="U7" s="24">
        <v>537.12</v>
      </c>
      <c r="V7" s="24">
        <v>935</v>
      </c>
      <c r="W7" s="24">
        <v>0.24</v>
      </c>
      <c r="X7" s="24">
        <v>3895.83</v>
      </c>
      <c r="Y7" s="24">
        <v>53.35</v>
      </c>
      <c r="Z7" s="24">
        <v>55.43</v>
      </c>
      <c r="AA7" s="24">
        <v>59.46</v>
      </c>
      <c r="AB7" s="24">
        <v>57.38</v>
      </c>
      <c r="AC7" s="24">
        <v>68.709999999999994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3963.22</v>
      </c>
      <c r="BK7" s="24">
        <v>713.28</v>
      </c>
      <c r="BL7" s="24">
        <v>673.08</v>
      </c>
      <c r="BM7" s="24">
        <v>867.83</v>
      </c>
      <c r="BN7" s="24">
        <v>791.76</v>
      </c>
      <c r="BO7" s="24">
        <v>900.82</v>
      </c>
      <c r="BP7" s="24">
        <v>809.19</v>
      </c>
      <c r="BQ7" s="24">
        <v>41.06</v>
      </c>
      <c r="BR7" s="24">
        <v>35.479999999999997</v>
      </c>
      <c r="BS7" s="24">
        <v>28.05</v>
      </c>
      <c r="BT7" s="24">
        <v>20.03</v>
      </c>
      <c r="BU7" s="24">
        <v>36.78</v>
      </c>
      <c r="BV7" s="24">
        <v>40.75</v>
      </c>
      <c r="BW7" s="24">
        <v>42.44</v>
      </c>
      <c r="BX7" s="24">
        <v>57.08</v>
      </c>
      <c r="BY7" s="24">
        <v>56.26</v>
      </c>
      <c r="BZ7" s="24">
        <v>52.94</v>
      </c>
      <c r="CA7" s="24">
        <v>57.02</v>
      </c>
      <c r="CB7" s="24">
        <v>351.74</v>
      </c>
      <c r="CC7" s="24">
        <v>403.23</v>
      </c>
      <c r="CD7" s="24">
        <v>498.26</v>
      </c>
      <c r="CE7" s="24">
        <v>673.67</v>
      </c>
      <c r="CF7" s="24">
        <v>337.2</v>
      </c>
      <c r="CG7" s="24">
        <v>311.70999999999998</v>
      </c>
      <c r="CH7" s="24">
        <v>284.54000000000002</v>
      </c>
      <c r="CI7" s="24">
        <v>274.99</v>
      </c>
      <c r="CJ7" s="24">
        <v>282.08999999999997</v>
      </c>
      <c r="CK7" s="24">
        <v>303.27999999999997</v>
      </c>
      <c r="CL7" s="24">
        <v>273.68</v>
      </c>
      <c r="CM7" s="24">
        <v>100</v>
      </c>
      <c r="CN7" s="24">
        <v>100</v>
      </c>
      <c r="CO7" s="24">
        <v>100</v>
      </c>
      <c r="CP7" s="24">
        <v>100</v>
      </c>
      <c r="CQ7" s="24">
        <v>100</v>
      </c>
      <c r="CR7" s="24">
        <v>43.38</v>
      </c>
      <c r="CS7" s="24">
        <v>42.33</v>
      </c>
      <c r="CT7" s="24">
        <v>54.83</v>
      </c>
      <c r="CU7" s="24">
        <v>66.53</v>
      </c>
      <c r="CV7" s="24">
        <v>52.35</v>
      </c>
      <c r="CW7" s="24">
        <v>52.55</v>
      </c>
      <c r="CX7" s="24">
        <v>46.28</v>
      </c>
      <c r="CY7" s="24">
        <v>45.35</v>
      </c>
      <c r="CZ7" s="24">
        <v>45.5</v>
      </c>
      <c r="DA7" s="24">
        <v>47.01</v>
      </c>
      <c r="DB7" s="24">
        <v>46.95</v>
      </c>
      <c r="DC7" s="24">
        <v>62.02</v>
      </c>
      <c r="DD7" s="24">
        <v>62.5</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白井　佳世</cp:lastModifiedBy>
  <cp:lastPrinted>2024-01-22T06:36:42Z</cp:lastPrinted>
  <dcterms:created xsi:type="dcterms:W3CDTF">2023-12-12T02:55:04Z</dcterms:created>
  <dcterms:modified xsi:type="dcterms:W3CDTF">2024-01-25T02:14:08Z</dcterms:modified>
  <cp:category/>
</cp:coreProperties>
</file>