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mc:Choice Requires="x15">
      <x15ac:absPath xmlns:x15ac="http://schemas.microsoft.com/office/spreadsheetml/2010/11/ac" url="D:\■介護事業指導室\□□処遇改善加算、特定処遇改善加算□□\R06処遇改善加算\"/>
    </mc:Choice>
  </mc:AlternateContent>
  <xr:revisionPtr revIDLastSave="0" documentId="13_ncr:1_{E7576E3B-690E-40AB-BE16-239C38B35F9F}" xr6:coauthVersionLast="47" xr6:coauthVersionMax="47" xr10:uidLastSave="{00000000-0000-0000-0000-000000000000}"/>
  <bookViews>
    <workbookView xWindow="-120" yWindow="-120" windowWidth="29040" windowHeight="15840" tabRatio="758"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<sst xmlns="http://schemas.openxmlformats.org/spreadsheetml/2006/main" count="6841" uniqueCount="2419">
  <si>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</si>
  <si>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</si>
  <si>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</si>
  <si>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</si>
  <si>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</si>
  <si>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</si>
  <si>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</si>
  <si>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</si>
  <si>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</si>
  <si>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</si>
  <si>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</si>
  <si>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</si>
  <si>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</si>
  <si>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</si>
  <si>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</si>
  <si>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</si>
  <si>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</si>
  <si>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</si>
  <si>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</si>
  <si>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</si>
  <si>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</si>
  <si>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</si>
  <si>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</si>
  <si>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</si>
  <si>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</si>
  <si>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</si>
  <si>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</si>
  <si>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</si>
  <si>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</si>
  <si>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</si>
  <si>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</si>
  <si>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</si>
  <si>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</si>
  <si>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</si>
  <si>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</si>
  <si>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</si>
  <si>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</si>
  <si>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</si>
  <si>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</si>
  <si>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</si>
  <si>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</si>
  <si>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</si>
  <si>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</si>
  <si>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</si>
  <si>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</si>
  <si>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</si>
  <si>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</si>
  <si>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</si>
  <si>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</si>
  <si>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</si>
  <si>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</si>
  <si>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</si>
  <si>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</si>
  <si>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</si>
  <si>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</si>
  <si>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</si>
  <si>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</si>
  <si>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</si>
  <si>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</si>
  <si>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</si>
  <si>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</si>
  <si>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</si>
  <si>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</si>
  <si>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</si>
  <si>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</si>
  <si>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</si>
  <si>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</si>
  <si>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</si>
  <si>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</si>
  <si>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</si>
  <si>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</si>
  <si>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</si>
  <si>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</si>
  <si>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</si>
  <si>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</si>
  <si>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</si>
  <si>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</si>
  <si>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</si>
  <si>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</si>
  <si>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</si>
  <si>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</si>
  <si>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</si>
  <si>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</si>
  <si>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</si>
  <si>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</si>
  <si>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</si>
  <si>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</si>
  <si>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</si>
  <si>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</si>
  <si>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</si>
  <si>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</si>
  <si>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</si>
  <si>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</si>
  <si>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</si>
  <si>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</si>
  <si>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</si>
  <si>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</si>
  <si>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</si>
  <si>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</si>
  <si>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</si>
  <si>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</si>
  <si>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</si>
  <si>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</si>
  <si>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</si>
  <si>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</si>
  <si>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</si>
  <si>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</si>
  <si>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</si>
  <si>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</si>
  <si>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</si>
  <si>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</si>
  <si>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</si>
  <si>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</si>
  <si>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</si>
  <si>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</si>
  <si>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</si>
  <si>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</si>
  <si>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</si>
  <si>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</si>
  <si>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</si>
  <si>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</si>
  <si>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</si>
  <si>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</si>
  <si>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</si>
  <si>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</si>
  <si>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</si>
  <si>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</si>
  <si>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</si>
  <si>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</si>
  <si>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</si>
  <si>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</si>
  <si>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</si>
  <si>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</si>
  <si>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</si>
  <si>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</si>
  <si>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</si>
  <si>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</si>
  <si>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</si>
  <si>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</si>
  <si>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</si>
  <si>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</si>
  <si>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</si>
  <si>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</si>
  <si>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</si>
  <si>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</si>
  <si>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</si>
  <si>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</si>
  <si>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</si>
  <si>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</si>
  <si>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</si>
  <si>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</si>
  <si>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</si>
  <si>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</si>
  <si>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</si>
  <si>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</si>
  <si>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</si>
  <si>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</si>
  <si>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</si>
  <si>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</si>
  <si>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</si>
  <si>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</si>
  <si>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</si>
  <si>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</si>
  <si>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</si>
  <si>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</si>
  <si>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</si>
  <si>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</si>
  <si>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</si>
  <si>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</si>
  <si>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</si>
  <si>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</si>
  <si>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</si>
  <si>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</si>
  <si>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</si>
  <si>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</si>
  <si>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</si>
  <si>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</si>
  <si>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</si>
  <si>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</si>
  <si>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</si>
  <si>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</si>
  <si>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</si>
  <si>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</si>
  <si>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</si>
  <si>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</si>
  <si>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</si>
  <si>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</si>
  <si>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</si>
  <si>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</si>
  <si>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</si>
  <si>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</si>
  <si>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</si>
  <si>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</si>
  <si>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</si>
  <si>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</si>
  <si>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</si>
  <si>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</si>
  <si>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</si>
  <si>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</si>
  <si>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</si>
  <si>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</si>
  <si>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</si>
  <si>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</si>
  <si>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</si>
  <si>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</si>
  <si>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</si>
  <si>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</si>
  <si>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</si>
  <si>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</si>
  <si>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</si>
  <si>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</si>
  <si>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</si>
  <si>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</si>
  <si>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</si>
  <si>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</si>
  <si>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</si>
  <si>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</si>
  <si>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</si>
  <si>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</si>
  <si>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</si>
  <si>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</si>
  <si>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</si>
  <si>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</si>
  <si>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</si>
  <si>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</si>
  <si>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</si>
  <si>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</si>
  <si>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</si>
  <si>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</si>
  <si>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</si>
  <si>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</si>
  <si>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</si>
  <si>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</si>
  <si>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</si>
  <si>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</si>
  <si>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</si>
  <si>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</si>
  <si>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</si>
  <si>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</si>
  <si>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</si>
  <si>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</si>
  <si>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</si>
  <si>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</si>
  <si>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</si>
  <si>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</si>
  <si>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</si>
  <si>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</si>
  <si>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</si>
  <si>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</si>
  <si>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</si>
  <si>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</si>
  <si>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</si>
  <si>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</si>
  <si>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</si>
  <si>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</si>
  <si>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</si>
  <si>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</si>
  <si>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</si>
  <si>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</si>
  <si>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</si>
  <si>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</si>
  <si>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</si>
  <si>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</si>
  <si>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</si>
  <si>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</si>
  <si>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</si>
  <si>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</si>
  <si>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</si>
  <si>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</si>
  <si>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</si>
  <si>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</si>
  <si>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</si>
  <si>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</si>
  <si>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</si>
  <si>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</si>
  <si>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</si>
  <si>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</si>
  <si>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</si>
  <si>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</si>
  <si>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</si>
  <si>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</si>
  <si>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</si>
  <si>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</si>
  <si>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</si>
  <si>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</si>
  <si>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</si>
  <si>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</si>
  <si>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</si>
  <si>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</si>
  <si>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</si>
  <si>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</si>
  <si>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</si>
  <si>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</si>
  <si>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</si>
  <si>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</si>
  <si>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</si>
  <si>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</si>
  <si>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</si>
  <si>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</si>
  <si>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</si>
  <si>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</si>
  <si>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</si>
  <si>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</si>
  <si>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</si>
  <si>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</si>
  <si>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</si>
  <si>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</si>
  <si>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</si>
  <si>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</si>
  <si>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</si>
  <si>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</si>
  <si>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</si>
  <si>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</si>
  <si>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</si>
  <si>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</si>
  <si>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</si>
  <si>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</si>
  <si>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</si>
  <si>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</si>
  <si>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</si>
  <si>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</si>
  <si>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</si>
  <si>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</si>
  <si>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</si>
  <si>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</si>
  <si>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</si>
  <si>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</si>
  <si>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</si>
  <si>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</si>
  <si>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</si>
  <si>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</si>
  <si>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</si>
  <si>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</si>
  <si>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</si>
  <si>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</si>
  <si>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</si>
  <si>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</si>
  <si>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</si>
  <si>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</si>
  <si>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</si>
  <si>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</si>
  <si>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</si>
  <si>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</si>
  <si>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</si>
  <si>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</si>
  <si>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</si>
  <si>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</si>
  <si>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</si>
  <si>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</si>
  <si>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</si>
  <si>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</si>
  <si>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</si>
  <si>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</si>
  <si>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</si>
  <si>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</si>
  <si>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</si>
  <si>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</si>
  <si>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</si>
  <si>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</si>
  <si>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</si>
  <si>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</si>
  <si>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</si>
  <si>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</si>
  <si>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</si>
  <si>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</si>
  <si>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</si>
  <si>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</si>
  <si>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</si>
  <si>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</si>
  <si>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</si>
  <si>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</si>
  <si>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</si>
  <si>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</si>
  <si>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</si>
  <si>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</si>
  <si>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</si>
  <si>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</si>
  <si>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</si>
  <si>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</si>
  <si>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</si>
  <si>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</si>
  <si>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</si>
  <si>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</si>
  <si>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</si>
  <si>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</si>
  <si>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</si>
  <si>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</si>
  <si>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</si>
  <si>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</si>
  <si>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</si>
  <si>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</si>
  <si>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</si>
  <si>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</si>
  <si>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</si>
  <si>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</si>
  <si>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</si>
  <si>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</si>
  <si>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</si>
  <si>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</si>
  <si>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</si>
  <si>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</si>
  <si>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</si>
  <si>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</si>
  <si>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</si>
  <si>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</si>
  <si>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</si>
  <si>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</si>
  <si>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</si>
  <si>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</si>
  <si>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</si>
  <si>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</si>
  <si>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</si>
  <si>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</si>
  <si>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</si>
  <si>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</si>
  <si>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</si>
  <si>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</si>
  <si>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</si>
  <si>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</si>
  <si>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</si>
  <si>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</si>
  <si>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</si>
  <si>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</si>
  <si>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</si>
  <si>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</si>
  <si>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</si>
  <si>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</si>
  <si>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</si>
  <si>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</si>
  <si>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</si>
  <si>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</si>
  <si>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</si>
  <si>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</si>
  <si>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</si>
  <si>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</si>
  <si>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</si>
  <si>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</si>
  <si>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</si>
  <si>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</si>
  <si>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</si>
  <si>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</si>
  <si>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</si>
  <si>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</si>
  <si>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</si>
  <si>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</si>
  <si>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</si>
  <si>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</si>
  <si>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</si>
  <si>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</si>
  <si>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</si>
  <si>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</si>
  <si>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</si>
  <si>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</si>
  <si>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</si>
  <si>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</si>
  <si>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</si>
  <si>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</si>
  <si>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</si>
  <si>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</si>
  <si>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</si>
  <si>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</si>
  <si>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</si>
  <si>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</si>
  <si>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</si>
  <si>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</si>
  <si>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</si>
  <si>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</si>
  <si>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</si>
  <si>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</si>
  <si>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</si>
  <si>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</si>
  <si>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</si>
  <si>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</si>
  <si>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</si>
  <si>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</si>
  <si>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</si>
  <si>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</si>
  <si>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</si>
  <si>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</si>
  <si>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</si>
  <si>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</si>
  <si>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</si>
  <si>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</si>
  <si>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</si>
  <si>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</si>
  <si>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</si>
  <si>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</si>
  <si>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</si>
  <si>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</si>
  <si>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</si>
  <si>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</si>
  <si>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</si>
  <si>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</si>
  <si>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</si>
  <si>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</si>
  <si>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</si>
  <si>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</si>
  <si>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</si>
  <si>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</si>
  <si>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</si>
  <si>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</si>
  <si>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</si>
  <si>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</si>
  <si>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</si>
  <si>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</si>
  <si>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</si>
  <si>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</si>
  <si>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</si>
  <si>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</si>
  <si>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</si>
  <si>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</si>
  <si>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</si>
  <si>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</si>
  <si>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</si>
  <si>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</si>
  <si>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</si>
  <si>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</si>
  <si>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</si>
  <si>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</si>
  <si>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</si>
  <si>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</si>
  <si>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</si>
  <si>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</si>
  <si>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</si>
  <si>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</si>
  <si>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</si>
  <si>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</si>
  <si>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</si>
  <si>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</si>
  <si>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</si>
  <si>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</si>
  <si>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</si>
  <si>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</si>
  <si>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</si>
  <si>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</si>
  <si>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</si>
  <si>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</si>
  <si>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</si>
  <si>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</si>
  <si>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</si>
  <si>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</si>
  <si>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</si>
  <si>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</si>
  <si>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</si>
  <si>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</si>
  <si>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</si>
  <si>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</si>
  <si>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</si>
  <si>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</si>
  <si>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</si>
  <si>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</si>
  <si>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</si>
  <si>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</si>
  <si>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</si>
  <si>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</si>
  <si>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</si>
  <si>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</si>
  <si>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</si>
  <si>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</si>
  <si>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</si>
  <si>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</si>
  <si>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</si>
  <si>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</si>
  <si>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</si>
  <si>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</si>
  <si>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</si>
  <si>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</si>
  <si>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</si>
  <si>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</si>
  <si>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</si>
  <si>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</si>
  <si>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</si>
  <si>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</si>
  <si>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</si>
  <si>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</si>
  <si>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</si>
  <si>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</si>
  <si>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</si>
  <si>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</si>
  <si>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</si>
  <si>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</si>
  <si>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</si>
  <si>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</si>
  <si>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</si>
  <si>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</si>
  <si>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</si>
  <si>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</si>
  <si>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</si>
  <si>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</si>
  <si>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</si>
  <si>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</si>
  <si>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</si>
  <si>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</si>
  <si>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</si>
  <si>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</si>
  <si>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</si>
  <si>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</si>
  <si>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</si>
  <si>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</si>
  <si>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</si>
  <si>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</si>
  <si>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</si>
  <si>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</si>
  <si>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</si>
  <si>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</si>
  <si>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</si>
  <si>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</si>
  <si>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</si>
  <si>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</si>
  <si>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</si>
  <si>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</si>
  <si>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</si>
  <si>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</si>
  <si>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</si>
  <si>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</si>
  <si>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</si>
  <si>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</si>
  <si>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</si>
  <si>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</si>
  <si>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</si>
  <si>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</si>
  <si>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</si>
  <si>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</si>
  <si>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</si>
  <si>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</si>
  <si>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</si>
  <si>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</si>
  <si>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</si>
  <si>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</si>
  <si>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</si>
  <si>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</si>
  <si>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</si>
  <si>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</si>
  <si>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</si>
  <si>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</si>
  <si>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</si>
  <si>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</si>
  <si>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</si>
  <si>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</si>
  <si>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</si>
  <si>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</si>
  <si>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</si>
  <si>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</si>
  <si>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</si>
  <si>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</si>
  <si>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</si>
  <si>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</si>
  <si>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</si>
  <si>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</si>
  <si>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</si>
  <si>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</si>
  <si>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</si>
  <si>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</si>
  <si>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</si>
  <si>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</si>
  <si>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</si>
  <si>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</si>
  <si>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</si>
  <si>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</si>
  <si>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</si>
  <si>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</si>
  <si>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</si>
  <si>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</si>
  <si>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</si>
  <si>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</si>
  <si>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</si>
  <si>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</si>
  <si>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</si>
  <si>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</si>
  <si>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</si>
  <si>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</si>
  <si>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</si>
  <si>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</si>
  <si>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</si>
  <si>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</si>
  <si>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</si>
  <si>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</si>
  <si>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</si>
  <si>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</si>
  <si>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</si>
  <si>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</si>
  <si>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</si>
  <si>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</si>
  <si>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</si>
  <si>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</si>
  <si>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</si>
  <si>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</si>
  <si>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</si>
  <si>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</si>
  <si>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</si>
  <si>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</si>
  <si>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</si>
  <si>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</si>
  <si>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</si>
  <si>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</si>
  <si>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</si>
  <si>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</si>
  <si>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</si>
  <si>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</si>
  <si>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</si>
  <si>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</si>
  <si>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</si>
  <si>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</si>
  <si>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</si>
  <si>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</si>
  <si>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</si>
  <si>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</si>
  <si>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</si>
  <si>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</si>
  <si>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</si>
  <si>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</si>
  <si>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</si>
  <si>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</si>
  <si>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</si>
  <si>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</si>
  <si>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</si>
  <si>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</si>
  <si>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</si>
  <si>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</si>
  <si>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</si>
  <si>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</si>
  <si>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</si>
  <si>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</si>
  <si>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</si>
  <si>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</si>
  <si>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</si>
  <si>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</si>
  <si>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</si>
  <si>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</si>
  <si>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</si>
  <si>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</si>
  <si>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</si>
  <si>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</si>
  <si>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</si>
  <si>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</si>
  <si>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</si>
  <si>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</si>
  <si>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</si>
  <si>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</si>
  <si>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</si>
  <si>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</si>
  <si>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</si>
  <si>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</si>
  <si>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</si>
  <si>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</si>
  <si>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</si>
  <si>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</si>
  <si>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</si>
  <si>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</si>
  <si>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</si>
  <si>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</si>
  <si>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</si>
  <si>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</si>
  <si>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</si>
  <si>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</si>
  <si>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</si>
  <si>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</si>
  <si>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</si>
  <si>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</si>
  <si>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</si>
  <si>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</si>
  <si>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</si>
  <si>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</si>
  <si>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</si>
  <si>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</si>
  <si>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</si>
  <si>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</si>
  <si>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</si>
  <si>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</si>
  <si>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</si>
  <si>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</si>
  <si>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</si>
  <si>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</si>
  <si>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</si>
  <si>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</si>
  <si>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</si>
  <si>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</si>
  <si>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</si>
  <si>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</si>
  <si>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</si>
  <si>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</si>
  <si>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</si>
  <si>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</si>
  <si>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</si>
  <si>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</si>
  <si>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</si>
  <si>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</si>
  <si>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</si>
  <si>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</si>
  <si>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</si>
  <si>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</si>
  <si>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</si>
  <si>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</si>
  <si>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</si>
  <si>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</si>
  <si>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</si>
  <si>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</si>
  <si>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</si>
  <si>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</si>
  <si>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</si>
  <si>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</si>
  <si>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</si>
  <si>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</si>
  <si>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</si>
  <si>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</si>
  <si>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</si>
  <si>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</si>
  <si>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</si>
  <si>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</si>
  <si>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</si>
  <si>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</si>
  <si>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</si>
  <si>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</si>
  <si>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</si>
  <si>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</si>
  <si>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</si>
  <si>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</si>
  <si>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</si>
  <si>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</si>
  <si>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</si>
  <si>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</si>
  <si>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</si>
  <si>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</si>
  <si>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</si>
  <si>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</si>
  <si>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</si>
  <si>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</si>
  <si>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</si>
  <si>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</si>
  <si>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</si>
  <si>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</si>
  <si>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</si>
  <si>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</si>
  <si>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</si>
  <si>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</si>
  <si>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</si>
  <si>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</si>
  <si>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</si>
  <si>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</si>
  <si>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</si>
  <si>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</si>
  <si>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</si>
  <si>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</si>
  <si>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</si>
  <si>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</si>
  <si>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</si>
  <si>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</si>
  <si>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</si>
  <si>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</si>
  <si>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</si>
  <si>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</si>
  <si>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</si>
  <si>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</si>
  <si>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</si>
  <si>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</si>
  <si>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</si>
  <si>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</si>
  <si>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</si>
  <si>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</si>
  <si>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</si>
  <si>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</si>
  <si>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</si>
  <si>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</si>
  <si>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</si>
  <si>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</si>
  <si>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</si>
  <si>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</si>
  <si>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</si>
  <si>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</si>
  <si>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</si>
  <si>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</si>
  <si>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</si>
  <si>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</si>
  <si>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</si>
  <si>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</si>
  <si>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</si>
  <si>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</si>
  <si>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</si>
  <si>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</si>
  <si>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</si>
  <si>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</si>
  <si>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</si>
  <si>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</si>
  <si>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</si>
  <si>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</si>
  <si>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</si>
  <si>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</si>
  <si>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</si>
  <si>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</si>
  <si>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</si>
  <si>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</si>
  <si>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</si>
  <si>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</si>
  <si>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</si>
  <si>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</si>
  <si>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</si>
  <si>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</si>
  <si>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</si>
  <si>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</si>
  <si>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</si>
  <si>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</si>
  <si>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</si>
  <si>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</si>
  <si>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</si>
  <si>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</si>
  <si>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</si>
  <si>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</si>
  <si>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</si>
  <si>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</si>
  <si>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</si>
  <si>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</si>
  <si>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</si>
  <si>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</si>
  <si>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</si>
  <si>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</si>
  <si>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</si>
  <si>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</si>
  <si>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</si>
  <si>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</si>
  <si>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</si>
  <si>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</si>
  <si>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</si>
  <si>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</si>
  <si>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</si>
  <si>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</si>
  <si>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</si>
  <si>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</si>
  <si>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</si>
  <si>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</si>
  <si>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</si>
  <si>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</si>
  <si>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</si>
  <si>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</si>
  <si>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</si>
  <si>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</si>
  <si>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</si>
  <si>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</si>
  <si>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</si>
  <si>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</si>
  <si>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</si>
  <si>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</si>
  <si>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</si>
  <si>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</si>
  <si>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</si>
  <si>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</si>
  <si>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</si>
  <si>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</si>
  <si>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</si>
  <si>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</si>
  <si>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</si>
  <si>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</si>
  <si>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</si>
  <si>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</si>
  <si>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</si>
  <si>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</si>
  <si>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</si>
  <si>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</si>
  <si>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</si>
  <si>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</si>
  <si>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</si>
  <si>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</si>
  <si>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</si>
  <si>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</si>
  <si>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</si>
  <si>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</si>
  <si>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</si>
  <si>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</si>
  <si>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</si>
  <si>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</si>
  <si>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</si>
  <si>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</si>
  <si>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</si>
  <si>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</si>
  <si>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</si>
  <si>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</si>
  <si>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</si>
  <si>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</si>
  <si>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</si>
  <si>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</si>
  <si>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</si>
  <si>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</si>
  <si>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</si>
  <si>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</si>
  <si>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</si>
  <si>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</si>
  <si>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</si>
  <si>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</si>
  <si>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</si>
  <si>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</si>
  <si>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</si>
  <si>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</si>
  <si>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</si>
  <si>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</si>
  <si>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</si>
  <si>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</si>
  <si>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</si>
  <si>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</si>
  <si>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</si>
  <si>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</si>
  <si>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</si>
  <si>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</si>
  <si>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</si>
  <si>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</si>
  <si>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</si>
  <si>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</si>
  <si>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</si>
  <si>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</si>
  <si>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</si>
  <si>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</si>
  <si>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</si>
  <si>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</si>
  <si>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</si>
  <si>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</si>
  <si>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</si>
  <si>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</si>
  <si>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</si>
  <si>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</si>
  <si>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</si>
  <si>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</si>
  <si>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</si>
  <si>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</si>
  <si>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</si>
  <si>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</si>
  <si>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</si>
  <si>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</si>
  <si>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</si>
  <si>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</si>
  <si>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</si>
  <si>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</si>
  <si>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</si>
  <si>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</si>
  <si>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</si>
  <si>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</si>
  <si>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</si>
  <si>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</si>
  <si>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</si>
  <si>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</si>
  <si>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</si>
  <si>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</si>
  <si>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</si>
  <si>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</si>
  <si>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</si>
  <si>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</si>
  <si>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</si>
  <si>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</si>
  <si>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</si>
  <si>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</si>
  <si>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</si>
  <si>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</si>
  <si>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</si>
  <si>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</si>
  <si>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</si>
  <si>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</si>
  <si>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</si>
  <si>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</si>
  <si>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</si>
  <si>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</si>
  <si>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</si>
  <si>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</si>
  <si>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</si>
  <si>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</si>
  <si>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</si>
  <si>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</si>
  <si>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</si>
  <si>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</si>
  <si>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</si>
  <si>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</si>
  <si>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</si>
  <si>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</si>
  <si>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</si>
  <si>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</si>
  <si>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</si>
  <si>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</si>
  <si>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</si>
  <si>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</si>
  <si>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</si>
  <si>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</si>
  <si>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</si>
  <si>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</si>
  <si>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</si>
  <si>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</si>
  <si>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</si>
  <si>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</si>
  <si>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</si>
  <si>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</si>
  <si>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</si>
  <si>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</si>
  <si>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</si>
  <si>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</si>
  <si>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</si>
  <si>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</si>
  <si>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</si>
  <si>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</si>
  <si>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</si>
  <si>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</si>
  <si>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</si>
  <si>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</si>
  <si>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</si>
  <si>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</si>
  <si>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</si>
  <si>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</si>
  <si>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</si>
  <si>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</si>
  <si>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</si>
  <si>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</si>
  <si>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</si>
  <si>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</si>
  <si>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</si>
  <si>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</si>
  <si>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</si>
  <si>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</si>
  <si>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</si>
  <si>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</si>
  <si>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</si>
  <si>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</si>
  <si>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</si>
  <si>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</si>
  <si>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</si>
  <si>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</si>
  <si>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</si>
  <si>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</si>
  <si>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</si>
  <si>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</si>
  <si>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</si>
  <si>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</si>
  <si>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</si>
  <si>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</si>
  <si>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</si>
  <si>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</si>
  <si>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</si>
  <si>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</si>
  <si>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</si>
  <si>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</si>
  <si>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</si>
  <si>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</si>
  <si>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</si>
  <si>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</si>
  <si>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</si>
  <si>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</si>
  <si>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</si>
  <si>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</si>
  <si>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</si>
  <si>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</si>
  <si>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</si>
  <si>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</si>
  <si>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</si>
  <si>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</si>
  <si>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</si>
  <si>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</si>
  <si>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</si>
  <si>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</si>
  <si>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</si>
  <si>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</si>
  <si>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</si>
  <si>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</si>
  <si>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</si>
  <si>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</si>
  <si>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</si>
  <si>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</si>
  <si>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</si>
  <si>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</si>
  <si>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</si>
  <si>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</si>
  <si>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</si>
  <si>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</si>
  <si>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</si>
  <si>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</si>
  <si>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</si>
  <si>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</si>
  <si>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</si>
  <si>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</si>
  <si>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</si>
  <si>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</si>
  <si>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</si>
  <si>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</si>
  <si>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</si>
  <si>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</si>
  <si>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</si>
  <si>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</si>
  <si>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</si>
  <si>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</si>
  <si>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</si>
  <si>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</si>
  <si>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</si>
  <si>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</si>
  <si>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</si>
  <si>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</si>
  <si>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</si>
  <si>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</si>
  <si>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</si>
  <si>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</si>
  <si>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</si>
  <si>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</si>
  <si>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</si>
  <si>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</si>
  <si>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</si>
  <si>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</si>
  <si>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</si>
  <si>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</si>
  <si>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</si>
  <si>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</si>
  <si>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</si>
  <si>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</si>
  <si>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</si>
  <si>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</si>
  <si>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</si>
  <si>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</si>
  <si>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</si>
  <si>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</si>
  <si>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</si>
  <si>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</si>
  <si>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</si>
  <si>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</si>
  <si>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</si>
  <si>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</si>
  <si>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</si>
  <si>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</si>
  <si>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</si>
  <si>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</si>
  <si>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</si>
  <si>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</si>
  <si>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</si>
  <si>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</si>
  <si>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</si>
  <si>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</si>
  <si>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</si>
  <si>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</si>
  <si>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</si>
  <si>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</si>
  <si>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</si>
  <si>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</si>
  <si>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</si>
  <si>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</si>
  <si>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</si>
  <si>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</si>
  <si>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</si>
  <si>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</si>
  <si>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</si>
  <si>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</si>
  <si>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</si>
  <si>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</si>
  <si>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</si>
  <si>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</si>
  <si>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</si>
  <si>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</si>
  <si>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</si>
  <si>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</si>
  <si>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</si>
  <si>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</si>
  <si>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</si>
  <si>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</si>
  <si>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</si>
  <si>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</si>
  <si>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</si>
  <si>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</si>
  <si>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</si>
  <si>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</si>
  <si>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</si>
  <si>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</si>
  <si>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</si>
  <si>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</si>
  <si>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</si>
  <si>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</si>
  <si>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</si>
  <si>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</si>
  <si>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</si>
  <si>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</si>
  <si>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</si>
  <si>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</si>
  <si>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</si>
  <si>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</si>
  <si>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</si>
  <si>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</si>
  <si>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</si>
  <si>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</si>
  <si>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</si>
  <si>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</si>
  <si>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</si>
  <si>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</si>
  <si>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</si>
  <si>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</si>
  <si>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</si>
  <si>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</si>
  <si>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</si>
  <si>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</si>
  <si>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</si>
  <si>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</si>
  <si>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</si>
  <si>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</si>
  <si>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</si>
  <si>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</si>
  <si>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</si>
  <si>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</si>
  <si>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</si>
  <si>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</si>
  <si>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</si>
  <si>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</si>
  <si>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</si>
  <si>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</si>
  <si>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</si>
  <si>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</si>
  <si>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</si>
  <si>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</si>
  <si>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</si>
  <si>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</si>
  <si>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</si>
  <si>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</si>
  <si>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</si>
  <si>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</si>
  <si>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</si>
  <si>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</si>
  <si>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</si>
  <si>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</si>
  <si>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</si>
  <si>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</si>
  <si>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</si>
  <si>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</si>
  <si>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</si>
  <si>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</si>
  <si>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</si>
  <si>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</si>
  <si>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</si>
  <si>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</si>
  <si>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</si>
  <si>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</si>
  <si>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</si>
  <si>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</si>
  <si>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</si>
  <si>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</si>
  <si>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</si>
  <si>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</si>
  <si>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</si>
  <si>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</si>
  <si>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</si>
  <si>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</si>
  <si>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</si>
  <si>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</si>
  <si>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</si>
  <si>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</si>
  <si>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</si>
  <si>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</si>
  <si>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</si>
  <si>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</si>
  <si>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</si>
  <si>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</si>
  <si>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</si>
  <si>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</si>
  <si>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</si>
  <si>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</si>
  <si>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</si>
  <si>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</si>
  <si>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</si>
  <si>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</si>
  <si>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</si>
  <si>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</si>
  <si>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</si>
  <si>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</si>
  <si>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</si>
  <si>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</si>
  <si>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</si>
  <si>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</si>
  <si>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</si>
  <si>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</si>
  <si>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</si>
  <si>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</si>
  <si>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</si>
  <si>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</si>
  <si>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</si>
  <si>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</si>
  <si>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</si>
  <si>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</si>
  <si>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</si>
  <si>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</si>
  <si>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</si>
  <si>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</si>
  <si>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</si>
  <si>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</si>
  <si>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</si>
  <si>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</si>
  <si>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</si>
  <si>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</si>
  <si>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</si>
  <si>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</si>
  <si>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</si>
  <si>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</si>
  <si>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</si>
  <si>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</si>
  <si>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</si>
  <si>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</si>
  <si>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</si>
  <si>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</si>
  <si>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</si>
  <si>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</si>
  <si>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</si>
  <si>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</si>
  <si>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</si>
  <si>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</si>
  <si>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</si>
  <si>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</si>
  <si>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</si>
  <si>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</si>
  <si>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</si>
  <si>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</si>
  <si>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</si>
  <si>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</si>
  <si>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</si>
  <si>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</si>
  <si>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</si>
  <si>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</si>
  <si>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</si>
  <si>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</si>
  <si>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</si>
  <si>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</si>
  <si>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</si>
  <si>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</si>
  <si>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</si>
  <si>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</si>
  <si>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</si>
  <si>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</si>
  <si>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</si>
  <si>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</si>
  <si>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</si>
  <si>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</si>
  <si>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</si>
  <si>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</si>
  <si>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</si>
  <si>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</si>
  <si>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</si>
  <si>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</si>
  <si>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</si>
  <si>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</si>
  <si>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</si>
  <si>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</si>
  <si>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</si>
  <si>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</si>
  <si>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</si>
  <si>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</si>
  <si>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</si>
  <si>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</si>
  <si>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</si>
  <si>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</si>
  <si>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</si>
  <si>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</si>
  <si>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</si>
  <si>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</si>
  <si>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</si>
  <si>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</si>
  <si>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</si>
  <si>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</si>
  <si>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</si>
  <si>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</si>
  <si>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</si>
  <si>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</si>
  <si>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</si>
  <si>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</si>
  <si>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</si>
  <si>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</si>
  <si>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</si>
  <si>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</si>
  <si>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</si>
  <si>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</si>
  <si>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</si>
  <si>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</si>
  <si>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</si>
  <si>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</si>
  <si>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</si>
  <si>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</si>
  <si>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</si>
  <si>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</si>
  <si>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</si>
  <si>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</si>
  <si>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</si>
  <si>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</si>
  <si>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</si>
  <si>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</si>
  <si>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</si>
  <si>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</si>
  <si>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</si>
  <si>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</si>
  <si>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</si>
  <si>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</si>
  <si>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</si>
  <si>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</si>
  <si>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</si>
  <si>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</si>
  <si>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</si>
  <si>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</si>
  <si>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</si>
  <si>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</si>
  <si>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</si>
  <si>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</si>
  <si>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</si>
  <si>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</si>
  <si>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</si>
  <si>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</si>
  <si>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</si>
  <si>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</si>
  <si>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</si>
  <si>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</si>
  <si>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</si>
  <si>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</si>
  <si>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</si>
  <si>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</si>
  <si>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</si>
  <si>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</si>
  <si>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</si>
  <si>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</si>
  <si>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</si>
  <si>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</si>
  <si>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</si>
  <si>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</si>
  <si>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</si>
  <si>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</si>
  <si>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</si>
  <si>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</si>
  <si>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</si>
  <si>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</si>
  <si>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</si>
  <si>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</si>
  <si>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</si>
  <si>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</si>
  <si>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</si>
  <si>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</si>
  <si>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</si>
  <si>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</si>
  <si>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</si>
  <si>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</si>
  <si>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</si>
  <si>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</si>
  <si>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</si>
  <si>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</si>
  <si>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</si>
  <si>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</si>
  <si>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</si>
  <si>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</si>
  <si>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</si>
  <si>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</si>
  <si>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</si>
  <si>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</si>
  <si>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</si>
  <si>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</si>
  <si>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</si>
  <si>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</si>
  <si>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</si>
  <si>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</si>
  <si>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</si>
  <si>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</si>
  <si>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</si>
  <si>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</si>
  <si>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</si>
  <si>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</si>
  <si>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</si>
  <si>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</si>
  <si>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</si>
  <si>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</si>
  <si>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</si>
  <si>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</si>
  <si>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</si>
  <si>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</si>
  <si>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</si>
  <si>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</si>
  <si>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</si>
  <si>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</si>
  <si>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</si>
  <si>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</si>
  <si>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</si>
  <si>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</si>
  <si>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</si>
  <si>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</si>
  <si>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</si>
  <si>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</si>
  <si>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</si>
  <si>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</si>
  <si>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</si>
  <si>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</si>
  <si>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</si>
  <si>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</si>
  <si>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</si>
  <si>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</si>
  <si>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</si>
  <si>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</si>
  <si>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</si>
  <si>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</si>
  <si>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</si>
  <si>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</si>
  <si>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</si>
  <si>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</si>
  <si>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</si>
  <si>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</si>
  <si>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</si>
  <si>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</si>
  <si>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</si>
  <si>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</si>
  <si>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</si>
  <si>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</si>
  <si>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</si>
  <si>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</si>
  <si>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</si>
  <si>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</si>
  <si>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</si>
  <si>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</si>
  <si>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</si>
  <si>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</si>
  <si>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</si>
  <si>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</si>
  <si>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</si>
  <si>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</si>
  <si>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</si>
  <si>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</si>
  <si>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</si>
  <si>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</si>
  <si>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</si>
  <si>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</si>
  <si>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</si>
  <si>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</si>
  <si>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</si>
  <si>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</si>
  <si>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</si>
  <si>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</si>
  <si>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</si>
  <si>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</si>
  <si>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</si>
  <si>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</si>
  <si>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</si>
  <si>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</si>
  <si>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</si>
  <si>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</si>
  <si>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</si>
  <si>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</si>
  <si>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</si>
  <si>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</si>
  <si>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</si>
  <si>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</si>
  <si>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</si>
  <si>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</si>
  <si>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</si>
  <si>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</si>
  <si>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</si>
  <si>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</si>
  <si>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</si>
  <si>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</si>
  <si>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</si>
  <si>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</si>
  <si>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</si>
  <si>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</si>
  <si>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</si>
  <si>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</si>
  <si>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</si>
  <si>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</si>
  <si>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</si>
  <si>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</si>
  <si>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</si>
  <si>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</si>
  <si>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</si>
  <si>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</si>
  <si>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</si>
  <si>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</si>
  <si>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</si>
  <si>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</si>
  <si>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</si>
  <si>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</si>
  <si>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</si>
  <si>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</si>
  <si>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</si>
  <si>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</si>
  <si>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</si>
  <si>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</si>
  <si>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</si>
  <si>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</si>
  <si>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</si>
  <si>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</si>
  <si>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</si>
  <si>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</si>
  <si>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</si>
  <si>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</si>
  <si>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</si>
  <si>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</si>
  <si>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</si>
  <si>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</si>
  <si>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</si>
  <si>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</si>
  <si>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</si>
  <si>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</si>
  <si>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</si>
  <si>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</si>
  <si>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</si>
  <si>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</si>
  <si>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</si>
  <si>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</si>
  <si>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</si>
  <si>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</si>
  <si>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</si>
  <si>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</si>
  <si>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</si>
  <si>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</si>
  <si>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</si>
  <si>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</si>
  <si>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</si>
  <si>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</si>
  <si>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</si>
  <si>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</si>
  <si>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</si>
  <si>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</si>
  <si>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</si>
  <si>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</si>
  <si>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</si>
  <si>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</si>
  <si>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</si>
  <si>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</si>
  <si>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</si>
  <si>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</si>
  <si>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</si>
  <si>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</si>
  <si>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</si>
  <si>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</si>
  <si>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</si>
  <si>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</si>
  <si>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</si>
  <si>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</si>
  <si>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</si>
  <si>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</si>
  <si>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</si>
  <si>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</si>
  <si>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</si>
  <si>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</si>
  <si>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</si>
  <si>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</si>
  <si>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</si>
  <si>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</si>
  <si>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</si>
  <si>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</si>
  <si>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</si>
  <si>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</si>
  <si>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</si>
  <si>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</si>
  <si>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</si>
  <si>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</si>
  <si>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</si>
  <si>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</si>
  <si>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</si>
  <si>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</si>
  <si>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</si>
  <si>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</si>
  <si>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</si>
  <si>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</si>
  <si>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</si>
  <si>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</si>
  <si>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</si>
  <si>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</si>
  <si>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</si>
  <si>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</si>
  <si>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</si>
  <si>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</si>
  <si>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</si>
  <si>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</si>
  <si>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</si>
  <si>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</si>
  <si>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</si>
  <si>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</si>
  <si>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</si>
  <si>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</si>
  <si>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</si>
  <si>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</si>
  <si>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</si>
  <si>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</si>
  <si>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</si>
  <si>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</si>
  <si>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</si>
  <si>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</si>
  <si>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</si>
  <si>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</si>
  <si>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</si>
  <si>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</si>
  <si>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</si>
  <si>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</si>
  <si>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</si>
  <si>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</si>
  <si>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</si>
  <si>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</si>
  <si>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</si>
  <si>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</si>
  <si>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</si>
  <si>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</si>
  <si>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</si>
  <si>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</si>
  <si>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</si>
  <si>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</si>
  <si>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</si>
  <si>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</si>
  <si>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</si>
  <si>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</si>
  <si>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</si>
  <si>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</si>
  <si>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</si>
  <si>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</si>
  <si>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</si>
  <si>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</si>
  <si>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</si>
  <si>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</si>
  <si>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</si>
  <si>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</si>
  <si>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</si>
  <si>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</si>
  <si>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</si>
  <si>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</si>
  <si>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</si>
  <si>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</si>
  <si>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</si>
  <si>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</si>
  <si>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</si>
  <si>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</si>
  <si>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</si>
  <si>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</si>
  <si>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</si>
  <si>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</si>
  <si>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</si>
  <si>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</si>
  <si>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</si>
  <si>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</si>
  <si>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</si>
  <si>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</si>
  <si>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</si>
  <si>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</si>
  <si>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</si>
  <si>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</si>
  <si>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</si>
  <si>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</si>
  <si>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</si>
  <si>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</si>
  <si>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</si>
  <si>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</si>
  <si>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</si>
  <si>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</si>
  <si>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</si>
  <si>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</si>
  <si>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</si>
  <si>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</si>
  <si>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</si>
  <si>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</si>
  <si>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</si>
  <si>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</si>
  <si>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</si>
  <si>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</si>
  <si>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</si>
  <si>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</si>
  <si>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</si>
  <si>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</si>
  <si>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</si>
  <si>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</si>
  <si>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</si>
  <si>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</si>
  <si>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</si>
  <si>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</si>
  <si>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</si>
  <si>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</si>
  <si>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</si>
  <si>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</si>
  <si>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</si>
  <si>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</si>
  <si>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</si>
  <si>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</si>
  <si>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</si>
  <si>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</si>
  <si>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</si>
  <si>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</si>
  <si>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</si>
  <si>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</si>
  <si>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</si>
  <si>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</si>
  <si>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</si>
  <si>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</si>
  <si>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</si>
  <si>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</si>
  <si>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</si>
  <si>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</si>
  <si>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</si>
  <si>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</si>
  <si>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</si>
  <si>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</si>
  <si>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</si>
  <si>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</si>
  <si>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</si>
  <si>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</si>
  <si>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</si>
  <si>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</si>
  <si>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</si>
  <si>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</si>
  <si>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</si>
  <si>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</si>
  <si>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</si>
  <si>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</si>
  <si>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</si>
  <si>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</si>
  <si>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</si>
  <si>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</si>
  <si>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</si>
  <si>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</si>
  <si>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</si>
  <si>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</si>
  <si>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</si>
  <si>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</si>
  <si>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</si>
  <si>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</si>
  <si>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</si>
  <si>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</si>
  <si>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</si>
  <si>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</si>
  <si>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</si>
  <si>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</si>
  <si>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</si>
  <si>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</si>
  <si>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</si>
  <si>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</si>
  <si>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</si>
  <si>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</si>
  <si>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</si>
  <si>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</si>
  <si>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</si>
  <si>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</si>
  <si>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</si>
  <si>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</si>
  <si>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</si>
  <si>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</si>
  <si>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</si>
  <si>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</si>
  <si>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</si>
  <si>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</si>
  <si>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</si>
  <si>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</si>
  <si>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</si>
  <si>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</si>
  <si>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</si>
  <si>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</si>
  <si>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</si>
  <si>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</si>
  <si>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</si>
  <si>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</si>
  <si>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</si>
  <si>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</si>
  <si>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</si>
  <si>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</si>
  <si>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</si>
  <si>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</si>
  <si>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</si>
  <si>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</si>
  <si>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</si>
  <si>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</si>
  <si>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</si>
  <si>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</si>
  <si>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</si>
  <si>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</si>
  <si>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</si>
  <si>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</si>
  <si>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</si>
  <si>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</si>
  <si>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</si>
  <si>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</si>
  <si>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</si>
  <si>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</si>
  <si>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</si>
  <si>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</si>
  <si>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</si>
  <si>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</si>
  <si>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</si>
  <si>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</si>
  <si>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</si>
  <si>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</si>
  <si>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</si>
  <si>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</si>
  <si>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</si>
  <si>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</si>
  <si>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</si>
  <si>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</si>
  <si>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</si>
  <si>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</si>
  <si>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</si>
  <si>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</si>
  <si>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</si>
  <si>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</si>
  <si>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</si>
  <si>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</si>
  <si>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</si>
  <si>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</si>
  <si>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</si>
  <si>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</si>
  <si>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</si>
  <si>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</si>
  <si>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</si>
  <si>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</si>
  <si>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</si>
  <si>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</si>
  <si>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</si>
  <si>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</si>
  <si>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</si>
  <si>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</si>
  <si>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</si>
  <si>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</si>
  <si>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</si>
  <si>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</si>
  <si>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</si>
  <si>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</si>
  <si>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</si>
  <si>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</si>
  <si>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</si>
  <si>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</si>
  <si>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</si>
  <si>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</si>
  <si>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</si>
  <si>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</si>
  <si>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</si>
  <si>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</si>
  <si>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</si>
  <si>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</si>
  <si>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</si>
  <si>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</si>
  <si>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</si>
  <si>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</si>
  <si>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</si>
  <si>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</si>
  <si>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</si>
  <si>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</si>
  <si>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</si>
  <si>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</si>
  <si>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</si>
  <si>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</si>
  <si>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</si>
  <si>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</si>
  <si>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</si>
  <si>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</si>
  <si>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</si>
  <si>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</si>
  <si>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</si>
  <si>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</si>
  <si>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</si>
  <si>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</si>
  <si>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</si>
  <si>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</si>
  <si>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</si>
  <si>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</si>
  <si>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</si>
  <si>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</si>
  <si>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</si>
  <si>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</si>
  <si>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</si>
  <si>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</si>
  <si>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</si>
  <si>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</si>
  <si>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</si>
  <si>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</si>
  <si>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</si>
  <si>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</si>
  <si>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</si>
  <si>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</si>
  <si>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</si>
  <si>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</si>
  <si>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</si>
  <si>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</si>
  <si>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</si>
  <si>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</si>
  <si>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</si>
  <si>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</si>
  <si>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</si>
  <si>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</si>
  <si>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</si>
  <si>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</si>
  <si>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</si>
  <si>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</si>
  <si>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</si>
  <si>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</si>
  <si>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</si>
  <si>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</si>
  <si>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</si>
  <si>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</si>
  <si>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</si>
  <si>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</si>
  <si>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</si>
  <si>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</si>
  <si>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</si>
  <si>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</si>
  <si>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</si>
  <si>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</si>
  <si>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</si>
  <si>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</si>
  <si>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</si>
  <si>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</si>
  <si>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</si>
  <si>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</si>
  <si>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</si>
  <si>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</si>
  <si>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</si>
  <si>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</si>
  <si>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</si>
  <si>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</si>
  <si>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</si>
  <si>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</si>
  <si>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</si>
  <si>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</si>
  <si>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</si>
  <si>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</si>
  <si>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</si>
  <si>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</si>
  <si>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</si>
  <si>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</si>
  <si>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</si>
  <si>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</si>
  <si>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</si>
  <si>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</si>
  <si>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</si>
  <si>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</si>
  <si>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</si>
  <si>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</si>
  <si>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</si>
  <si>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</si>
  <si>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</si>
  <si>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</si>
  <si>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</si>
  <si>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</si>
  <si>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</si>
  <si>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</si>
  <si>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</si>
  <si>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</si>
  <si>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</si>
  <si>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</si>
  <si>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</si>
  <si>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</si>
  <si>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</si>
  <si>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</si>
  <si>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</si>
  <si>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</si>
  <si>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</si>
  <si>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</si>
  <si>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</si>
  <si>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</si>
  <si>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</si>
  <si>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</si>
  <si>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</si>
  <si>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</si>
  <si>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</si>
  <si>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</si>
  <si>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</si>
  <si>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</si>
  <si>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</si>
  <si>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</si>
  <si>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</si>
  <si>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</si>
  <si>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</si>
  <si>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</si>
  <si>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</si>
  <si>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</si>
  <si>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</si>
  <si>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</si>
  <si>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</si>
  <si>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</si>
  <si>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</si>
  <si>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</si>
  <si>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</si>
  <si>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</si>
  <si>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</si>
  <si>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</si>
  <si>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</si>
  <si>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</si>
  <si>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</si>
  <si>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</si>
  <si>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</si>
  <si>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</si>
  <si>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</si>
  <si>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</si>
  <si>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</si>
  <si>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</si>
  <si>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</si>
  <si>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</si>
  <si>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</si>
  <si>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</si>
  <si>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</si>
  <si>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</si>
  <si>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</si>
  <si>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</si>
  <si>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</si>
  <si>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</si>
  <si>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</si>
  <si>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</si>
  <si>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</si>
  <si>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</si>
  <si>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</si>
  <si>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</si>
  <si>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</si>
  <si>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</si>
  <si>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</si>
  <si>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</si>
  <si>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</si>
  <si>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</si>
  <si>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</si>
  <si>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</si>
  <si>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</si>
  <si>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</si>
  <si>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</si>
  <si>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</si>
  <si>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</si>
  <si>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</si>
  <si>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</si>
  <si>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</si>
  <si>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</si>
  <si>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</si>
  <si>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</si>
  <si>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</si>
  <si>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</si>
  <si>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</si>
  <si>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</si>
  <si>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</si>
  <si>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</si>
  <si>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</si>
  <si>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</si>
  <si>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</si>
  <si>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</si>
  <si>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</si>
  <si>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</si>
  <si>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</si>
  <si>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</si>
  <si>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</si>
  <si>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</si>
  <si>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</si>
  <si>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</si>
  <si>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</si>
  <si>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</si>
  <si>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</si>
  <si>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</si>
  <si>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</si>
  <si>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</si>
  <si>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</si>
  <si>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</si>
  <si>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</si>
  <si>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</si>
  <si>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</si>
  <si>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</si>
  <si>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</si>
  <si>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</si>
  <si>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</si>
  <si>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</si>
  <si>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</si>
  <si>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</si>
  <si>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</si>
  <si>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</si>
  <si>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</si>
  <si>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</si>
  <si>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</si>
  <si>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</si>
  <si>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</si>
  <si>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</si>
  <si>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</si>
  <si>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</si>
  <si>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</si>
  <si>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</si>
  <si>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</si>
  <si>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</si>
  <si>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</si>
  <si>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</si>
  <si>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</si>
  <si>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</si>
  <si>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</si>
  <si>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</si>
  <si>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</si>
  <si>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</si>
  <si>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</si>
  <si>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</si>
  <si>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</si>
  <si>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</si>
  <si>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</si>
  <si>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</si>
  <si>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</si>
  <si>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</si>
  <si>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</si>
  <si>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</si>
  <si>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</si>
  <si>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</si>
  <si>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</si>
  <si>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</si>
  <si>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</si>
  <si>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</si>
  <si>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</si>
  <si>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</si>
  <si>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</si>
  <si>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</si>
  <si>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</si>
  <si>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</si>
  <si>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</si>
  <si>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</si>
  <si>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</si>
  <si>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</si>
  <si>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</si>
  <si>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</si>
  <si>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</si>
  <si>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</si>
  <si>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</si>
  <si>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</si>
  <si>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</si>
  <si>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</si>
  <si>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</si>
  <si>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</si>
  <si>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</si>
  <si>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</si>
  <si>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</si>
  <si>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</si>
  <si>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</si>
  <si>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</si>
  <si>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</si>
  <si>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</si>
  <si>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</si>
  <si>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</si>
  <si>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</si>
  <si>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</si>
  <si>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</si>
  <si>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</si>
  <si>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</si>
  <si>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</si>
  <si>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</si>
  <si>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</si>
  <si>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</si>
  <si>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</si>
  <si>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</si>
  <si>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</si>
  <si>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</si>
  <si>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</si>
  <si>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</si>
  <si>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</si>
  <si>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</si>
  <si>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</si>
  <si>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</si>
  <si>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</si>
  <si>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</si>
  <si>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</si>
  <si>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</si>
  <si>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</si>
  <si>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</si>
  <si>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</si>
  <si>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</si>
  <si>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</si>
  <si>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</si>
  <si>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</si>
  <si>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</si>
  <si>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</si>
  <si>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</si>
  <si>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</si>
  <si>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</si>
  <si>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</si>
  <si>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</si>
  <si>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</si>
  <si>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</si>
  <si>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</si>
  <si>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</si>
  <si>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</si>
  <si>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</si>
  <si>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</si>
  <si>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</si>
  <si>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</si>
  <si>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</si>
  <si>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</si>
  <si>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</si>
  <si>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</si>
  <si>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</si>
  <si>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</si>
  <si>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</si>
  <si>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</si>
  <si>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</si>
  <si>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</si>
  <si>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</si>
  <si>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</si>
  <si>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</si>
  <si>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</si>
  <si>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</si>
  <si>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</si>
  <si>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</si>
  <si>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</si>
  <si>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</si>
  <si>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</si>
  <si>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</si>
  <si>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</si>
  <si>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</si>
  <si>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</si>
  <si>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</si>
  <si>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</si>
  <si>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</si>
  <si>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</si>
  <si>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</si>
  <si>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</si>
  <si>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</si>
  <si>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</si>
  <si>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</si>
  <si>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</si>
  <si>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</si>
  <si>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</si>
  <si>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</si>
  <si>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</si>
  <si>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</si>
  <si>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</si>
  <si>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</si>
  <si>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</si>
  <si>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</si>
  <si>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</si>
  <si>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</si>
  <si>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</si>
  <si>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</si>
  <si>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</si>
  <si>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</si>
  <si>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</si>
  <si>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</si>
  <si>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</si>
  <si>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</si>
  <si>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</si>
  <si>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</si>
  <si>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</si>
  <si>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</si>
  <si>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</si>
  <si>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</si>
  <si>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</si>
  <si>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</si>
  <si>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</si>
  <si>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</si>
  <si>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t>
    <phoneticPr fontId="6"/>
  </si>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</sst>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0"/>
      <color rgb="FFFF0000"/>
      <name val="ＭＳ ゴシック"/>
      <family val="3"/>
      <charset val="128"/>
    </font>
    <font>
      <sz val="11"/>
      <color theme="1"/>
      <name val="HG創英角ｺﾞｼｯｸUB"/>
      <family val="3"/>
      <charset val="128"/>
    </font>
    <font>
      <sz val="11"/>
      <name val="HGP創英角ｺﾞｼｯｸUB"/>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5">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98" fillId="2" borderId="0" xfId="0" applyFont="1" applyFill="1" applyAlignment="1">
      <alignment vertical="center" shrinkToFi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99" fillId="2" borderId="0" xfId="0" applyFont="1" applyFill="1" applyAlignment="1" applyProtection="1">
      <alignment horizontal="center" vertical="center"/>
    </xf>
    <xf numFmtId="0" fontId="100" fillId="2" borderId="0" xfId="2" applyFont="1" applyFill="1" applyAlignment="1" applyProtection="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5"/>
              <a:chExt cx="308371" cy="77930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5"/>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7"/>
              <a:chExt cx="301792" cy="494782"/>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0"/>
              <a:chExt cx="308371" cy="77927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91" y="8168749"/>
              <a:chExt cx="217610"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04" y="8166105"/>
              <a:chExt cx="208607" cy="74972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5"/>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7"/>
              <a:chExt cx="301792" cy="494782"/>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0"/>
              <a:chExt cx="308371" cy="77927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91" y="8168749"/>
              <a:chExt cx="217610"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04" y="8166105"/>
              <a:chExt cx="208607" cy="74972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5"/>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7"/>
              <a:chExt cx="301792" cy="494782"/>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0"/>
              <a:chExt cx="308371" cy="77927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91" y="8168749"/>
              <a:chExt cx="217610"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04" y="8166105"/>
              <a:chExt cx="208607" cy="74972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5"/>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7"/>
              <a:chExt cx="301792" cy="494782"/>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0"/>
              <a:chExt cx="308371" cy="77927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91" y="8168749"/>
              <a:chExt cx="217610"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04" y="8166105"/>
              <a:chExt cx="208607" cy="74972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5"/>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7"/>
              <a:chExt cx="301792" cy="494782"/>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0"/>
              <a:chExt cx="308371" cy="77927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91" y="8168749"/>
              <a:chExt cx="217610"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04" y="8166105"/>
              <a:chExt cx="208607" cy="74972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5"/>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7"/>
              <a:chExt cx="301792" cy="494782"/>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0"/>
              <a:chExt cx="308371" cy="77927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91" y="8168749"/>
              <a:chExt cx="217610"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04" y="8166105"/>
              <a:chExt cx="208607" cy="74972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5"/>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7"/>
              <a:chExt cx="301792" cy="494782"/>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0"/>
              <a:chExt cx="308371" cy="77927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91" y="8168749"/>
              <a:chExt cx="217610"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04" y="8166105"/>
              <a:chExt cx="208607" cy="74972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5"/>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7"/>
              <a:chExt cx="301792" cy="494782"/>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0"/>
              <a:chExt cx="308371" cy="77927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91" y="8168749"/>
              <a:chExt cx="217610"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04" y="8166105"/>
              <a:chExt cx="208607" cy="74972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8"/>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9"/>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8"/>
              <a:chExt cx="301792" cy="78005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6"/>
              <a:chExt cx="301792" cy="49474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1" y="8168825"/>
              <a:chExt cx="217615" cy="79246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1" y="8168825"/>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5"/>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87" y="816602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27" y="816602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87" y="864074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0" y="730523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0" y="730523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5"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61" Type="http://schemas.openxmlformats.org/officeDocument/2006/relationships/ctrlProp" Target="../ctrlProps/ctrlProp58.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 Type="http://schemas.openxmlformats.org/officeDocument/2006/relationships/drawing" Target="../drawings/drawing2.xml" /><Relationship Id="rId16" Type="http://schemas.openxmlformats.org/officeDocument/2006/relationships/ctrlProp" Target="../ctrlProps/ctrlProp74.xml" /><Relationship Id="rId20" Type="http://schemas.openxmlformats.org/officeDocument/2006/relationships/ctrlProp" Target="../ctrlProps/ctrlProp78.xml" /><Relationship Id="rId29" Type="http://schemas.openxmlformats.org/officeDocument/2006/relationships/ctrlProp" Target="../ctrlProps/ctrlProp87.xml" /><Relationship Id="rId41" Type="http://schemas.openxmlformats.org/officeDocument/2006/relationships/ctrlProp" Target="../ctrlProps/ctrlProp99.xml" /><Relationship Id="rId6" Type="http://schemas.openxmlformats.org/officeDocument/2006/relationships/ctrlProp" Target="../ctrlProps/ctrlProp64.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 Type="http://schemas.openxmlformats.org/officeDocument/2006/relationships/drawing" Target="../drawings/drawing3.xml" /><Relationship Id="rId16" Type="http://schemas.openxmlformats.org/officeDocument/2006/relationships/ctrlProp" Target="../ctrlProps/ctrlProp123.xml" /><Relationship Id="rId20" Type="http://schemas.openxmlformats.org/officeDocument/2006/relationships/ctrlProp" Target="../ctrlProps/ctrlProp127.xml" /><Relationship Id="rId29" Type="http://schemas.openxmlformats.org/officeDocument/2006/relationships/ctrlProp" Target="../ctrlProps/ctrlProp136.xml" /><Relationship Id="rId41" Type="http://schemas.openxmlformats.org/officeDocument/2006/relationships/ctrlProp" Target="../ctrlProps/ctrlProp148.xml" /><Relationship Id="rId6" Type="http://schemas.openxmlformats.org/officeDocument/2006/relationships/ctrlProp" Target="../ctrlProps/ctrlProp113.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 Type="http://schemas.openxmlformats.org/officeDocument/2006/relationships/drawing" Target="../drawings/drawing4.xml" /><Relationship Id="rId16" Type="http://schemas.openxmlformats.org/officeDocument/2006/relationships/ctrlProp" Target="../ctrlProps/ctrlProp172.xml" /><Relationship Id="rId20" Type="http://schemas.openxmlformats.org/officeDocument/2006/relationships/ctrlProp" Target="../ctrlProps/ctrlProp176.xml" /><Relationship Id="rId29" Type="http://schemas.openxmlformats.org/officeDocument/2006/relationships/ctrlProp" Target="../ctrlProps/ctrlProp185.xml" /><Relationship Id="rId41" Type="http://schemas.openxmlformats.org/officeDocument/2006/relationships/ctrlProp" Target="../ctrlProps/ctrlProp197.xml" /><Relationship Id="rId6" Type="http://schemas.openxmlformats.org/officeDocument/2006/relationships/ctrlProp" Target="../ctrlProps/ctrlProp162.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 Type="http://schemas.openxmlformats.org/officeDocument/2006/relationships/drawing" Target="../drawings/drawing5.xml" /><Relationship Id="rId16" Type="http://schemas.openxmlformats.org/officeDocument/2006/relationships/ctrlProp" Target="../ctrlProps/ctrlProp221.xml" /><Relationship Id="rId20" Type="http://schemas.openxmlformats.org/officeDocument/2006/relationships/ctrlProp" Target="../ctrlProps/ctrlProp225.xml" /><Relationship Id="rId29" Type="http://schemas.openxmlformats.org/officeDocument/2006/relationships/ctrlProp" Target="../ctrlProps/ctrlProp234.xml" /><Relationship Id="rId41" Type="http://schemas.openxmlformats.org/officeDocument/2006/relationships/ctrlProp" Target="../ctrlProps/ctrlProp246.xml" /><Relationship Id="rId6" Type="http://schemas.openxmlformats.org/officeDocument/2006/relationships/ctrlProp" Target="../ctrlProps/ctrlProp211.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 Type="http://schemas.openxmlformats.org/officeDocument/2006/relationships/drawing" Target="../drawings/drawing6.xml" /><Relationship Id="rId16" Type="http://schemas.openxmlformats.org/officeDocument/2006/relationships/ctrlProp" Target="../ctrlProps/ctrlProp270.xml" /><Relationship Id="rId20" Type="http://schemas.openxmlformats.org/officeDocument/2006/relationships/ctrlProp" Target="../ctrlProps/ctrlProp274.xml" /><Relationship Id="rId29" Type="http://schemas.openxmlformats.org/officeDocument/2006/relationships/ctrlProp" Target="../ctrlProps/ctrlProp283.xml" /><Relationship Id="rId41" Type="http://schemas.openxmlformats.org/officeDocument/2006/relationships/ctrlProp" Target="../ctrlProps/ctrlProp295.xml" /><Relationship Id="rId6" Type="http://schemas.openxmlformats.org/officeDocument/2006/relationships/ctrlProp" Target="../ctrlProps/ctrlProp260.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 Type="http://schemas.openxmlformats.org/officeDocument/2006/relationships/drawing" Target="../drawings/drawing7.xml" /><Relationship Id="rId16" Type="http://schemas.openxmlformats.org/officeDocument/2006/relationships/ctrlProp" Target="../ctrlProps/ctrlProp319.xml" /><Relationship Id="rId20" Type="http://schemas.openxmlformats.org/officeDocument/2006/relationships/ctrlProp" Target="../ctrlProps/ctrlProp323.xml" /><Relationship Id="rId29" Type="http://schemas.openxmlformats.org/officeDocument/2006/relationships/ctrlProp" Target="../ctrlProps/ctrlProp332.xml" /><Relationship Id="rId41" Type="http://schemas.openxmlformats.org/officeDocument/2006/relationships/ctrlProp" Target="../ctrlProps/ctrlProp344.xml" /><Relationship Id="rId6" Type="http://schemas.openxmlformats.org/officeDocument/2006/relationships/ctrlProp" Target="../ctrlProps/ctrlProp309.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 Type="http://schemas.openxmlformats.org/officeDocument/2006/relationships/drawing" Target="../drawings/drawing8.xml" /><Relationship Id="rId16" Type="http://schemas.openxmlformats.org/officeDocument/2006/relationships/ctrlProp" Target="../ctrlProps/ctrlProp368.xml" /><Relationship Id="rId20" Type="http://schemas.openxmlformats.org/officeDocument/2006/relationships/ctrlProp" Target="../ctrlProps/ctrlProp372.xml" /><Relationship Id="rId29" Type="http://schemas.openxmlformats.org/officeDocument/2006/relationships/ctrlProp" Target="../ctrlProps/ctrlProp381.xml" /><Relationship Id="rId41" Type="http://schemas.openxmlformats.org/officeDocument/2006/relationships/ctrlProp" Target="../ctrlProps/ctrlProp393.xml" /><Relationship Id="rId6" Type="http://schemas.openxmlformats.org/officeDocument/2006/relationships/ctrlProp" Target="../ctrlProps/ctrlProp358.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 Type="http://schemas.openxmlformats.org/officeDocument/2006/relationships/drawing" Target="../drawings/drawing9.xml" /><Relationship Id="rId16" Type="http://schemas.openxmlformats.org/officeDocument/2006/relationships/ctrlProp" Target="../ctrlProps/ctrlProp417.xml" /><Relationship Id="rId20" Type="http://schemas.openxmlformats.org/officeDocument/2006/relationships/ctrlProp" Target="../ctrlProps/ctrlProp421.xml" /><Relationship Id="rId29" Type="http://schemas.openxmlformats.org/officeDocument/2006/relationships/ctrlProp" Target="../ctrlProps/ctrlProp430.xml" /><Relationship Id="rId41" Type="http://schemas.openxmlformats.org/officeDocument/2006/relationships/ctrlProp" Target="../ctrlProps/ctrlProp442.xml" /><Relationship Id="rId6" Type="http://schemas.openxmlformats.org/officeDocument/2006/relationships/ctrlProp" Target="../ctrlProps/ctrlProp407.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 Type="http://schemas.openxmlformats.org/officeDocument/2006/relationships/drawing" Target="../drawings/drawing10.xml" /><Relationship Id="rId16" Type="http://schemas.openxmlformats.org/officeDocument/2006/relationships/ctrlProp" Target="../ctrlProps/ctrlProp466.xml" /><Relationship Id="rId20" Type="http://schemas.openxmlformats.org/officeDocument/2006/relationships/ctrlProp" Target="../ctrlProps/ctrlProp470.xml" /><Relationship Id="rId29" Type="http://schemas.openxmlformats.org/officeDocument/2006/relationships/ctrlProp" Target="../ctrlProps/ctrlProp479.xml" /><Relationship Id="rId41" Type="http://schemas.openxmlformats.org/officeDocument/2006/relationships/ctrlProp" Target="../ctrlProps/ctrlProp491.xml" /><Relationship Id="rId6" Type="http://schemas.openxmlformats.org/officeDocument/2006/relationships/ctrlProp" Target="../ctrlProps/ctrlProp456.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 Type="http://schemas.openxmlformats.org/officeDocument/2006/relationships/drawing" Target="../drawings/drawing11.xml" /><Relationship Id="rId16" Type="http://schemas.openxmlformats.org/officeDocument/2006/relationships/ctrlProp" Target="../ctrlProps/ctrlProp515.xml" /><Relationship Id="rId20" Type="http://schemas.openxmlformats.org/officeDocument/2006/relationships/ctrlProp" Target="../ctrlProps/ctrlProp519.xml" /><Relationship Id="rId29" Type="http://schemas.openxmlformats.org/officeDocument/2006/relationships/ctrlProp" Target="../ctrlProps/ctrlProp528.xml" /><Relationship Id="rId41" Type="http://schemas.openxmlformats.org/officeDocument/2006/relationships/ctrlProp" Target="../ctrlProps/ctrlProp540.xml" /><Relationship Id="rId6" Type="http://schemas.openxmlformats.org/officeDocument/2006/relationships/ctrlProp" Target="../ctrlProps/ctrlProp505.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B3" sqref="B3:AK3"/>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1224" t="s">
        <v>2418</v>
      </c>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4" t="s">
        <v>25</v>
      </c>
      <c r="AA1" s="944"/>
      <c r="AB1" s="944"/>
      <c r="AC1" s="944"/>
      <c r="AD1" s="945"/>
      <c r="AE1" s="945"/>
      <c r="AF1" s="945"/>
      <c r="AG1" s="945"/>
      <c r="AH1" s="945"/>
      <c r="AI1" s="945"/>
      <c r="AJ1" s="945"/>
      <c r="AK1" s="945"/>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6" t="s">
        <v>26</v>
      </c>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7" t="s">
        <v>21</v>
      </c>
      <c r="C6" s="948"/>
      <c r="D6" s="948"/>
      <c r="E6" s="948"/>
      <c r="F6" s="948"/>
      <c r="G6" s="949"/>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1"/>
      <c r="AL6" s="265"/>
    </row>
    <row r="7" spans="1:39" s="266" customFormat="1" ht="25.5" customHeight="1">
      <c r="A7" s="265"/>
      <c r="B7" s="950" t="s">
        <v>20</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265"/>
    </row>
    <row r="8" spans="1:39" s="266" customFormat="1" ht="12.75" customHeight="1">
      <c r="A8" s="265"/>
      <c r="B8" s="969" t="s">
        <v>2161</v>
      </c>
      <c r="C8" s="970"/>
      <c r="D8" s="970"/>
      <c r="E8" s="970"/>
      <c r="F8" s="970"/>
      <c r="G8" s="971"/>
      <c r="H8" s="267" t="s">
        <v>2367</v>
      </c>
      <c r="I8" s="538"/>
      <c r="J8" s="538"/>
      <c r="K8" s="268" t="s">
        <v>2369</v>
      </c>
      <c r="L8" s="538"/>
      <c r="M8" s="53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7"/>
      <c r="C9" s="958"/>
      <c r="D9" s="958"/>
      <c r="E9" s="958"/>
      <c r="F9" s="958"/>
      <c r="G9" s="959"/>
      <c r="H9" s="972"/>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4"/>
      <c r="AL9" s="265"/>
    </row>
    <row r="10" spans="1:39" s="266" customFormat="1" ht="16.5" customHeight="1">
      <c r="A10" s="265"/>
      <c r="B10" s="957"/>
      <c r="C10" s="958"/>
      <c r="D10" s="958"/>
      <c r="E10" s="958"/>
      <c r="F10" s="958"/>
      <c r="G10" s="959"/>
      <c r="H10" s="975"/>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1"/>
      <c r="AL10" s="265"/>
    </row>
    <row r="11" spans="1:39" s="266" customFormat="1" ht="13.5" customHeight="1">
      <c r="A11" s="265"/>
      <c r="B11" s="976" t="s">
        <v>21</v>
      </c>
      <c r="C11" s="977"/>
      <c r="D11" s="977"/>
      <c r="E11" s="977"/>
      <c r="F11" s="977"/>
      <c r="G11" s="978"/>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1"/>
      <c r="AL11" s="265"/>
    </row>
    <row r="12" spans="1:39" s="266" customFormat="1" ht="22.5" customHeight="1">
      <c r="A12" s="265"/>
      <c r="B12" s="957" t="s">
        <v>2162</v>
      </c>
      <c r="C12" s="958"/>
      <c r="D12" s="958"/>
      <c r="E12" s="958"/>
      <c r="F12" s="958"/>
      <c r="G12" s="959"/>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1"/>
      <c r="AL12" s="265"/>
    </row>
    <row r="13" spans="1:39" s="266" customFormat="1" ht="18.75" customHeight="1">
      <c r="A13" s="265"/>
      <c r="B13" s="962" t="s">
        <v>2163</v>
      </c>
      <c r="C13" s="962"/>
      <c r="D13" s="962"/>
      <c r="E13" s="962"/>
      <c r="F13" s="962"/>
      <c r="G13" s="962"/>
      <c r="H13" s="963" t="s">
        <v>24</v>
      </c>
      <c r="I13" s="962"/>
      <c r="J13" s="962"/>
      <c r="K13" s="962"/>
      <c r="L13" s="964"/>
      <c r="M13" s="965"/>
      <c r="N13" s="965"/>
      <c r="O13" s="965"/>
      <c r="P13" s="965"/>
      <c r="Q13" s="965"/>
      <c r="R13" s="965"/>
      <c r="S13" s="965"/>
      <c r="T13" s="965"/>
      <c r="U13" s="966"/>
      <c r="V13" s="967" t="s">
        <v>2368</v>
      </c>
      <c r="W13" s="968"/>
      <c r="X13" s="968"/>
      <c r="Y13" s="963"/>
      <c r="Z13" s="964"/>
      <c r="AA13" s="965"/>
      <c r="AB13" s="965"/>
      <c r="AC13" s="965"/>
      <c r="AD13" s="965"/>
      <c r="AE13" s="965"/>
      <c r="AF13" s="965"/>
      <c r="AG13" s="965"/>
      <c r="AH13" s="965"/>
      <c r="AI13" s="965"/>
      <c r="AJ13" s="965"/>
      <c r="AK13" s="966"/>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8" t="s">
        <v>31</v>
      </c>
      <c r="C17" s="559"/>
      <c r="D17" s="559"/>
      <c r="E17" s="559"/>
      <c r="F17" s="559"/>
      <c r="G17" s="559"/>
      <c r="H17" s="559"/>
      <c r="I17" s="559"/>
      <c r="J17" s="559"/>
      <c r="K17" s="559"/>
      <c r="L17" s="559"/>
      <c r="M17" s="559"/>
      <c r="N17" s="559"/>
      <c r="O17" s="559"/>
      <c r="P17" s="559"/>
      <c r="Q17" s="559"/>
      <c r="R17" s="559"/>
      <c r="S17" s="559"/>
      <c r="T17" s="559"/>
      <c r="U17" s="559"/>
      <c r="V17" s="559"/>
      <c r="W17" s="560"/>
      <c r="X17" s="172"/>
      <c r="Y17" s="172"/>
      <c r="Z17" s="172"/>
      <c r="AA17" s="172"/>
      <c r="AB17" s="172"/>
      <c r="AC17" s="172"/>
      <c r="AD17" s="172"/>
      <c r="AE17" s="172"/>
      <c r="AF17" s="172"/>
      <c r="AG17" s="172"/>
      <c r="AH17" s="172"/>
      <c r="AI17" s="172"/>
      <c r="AJ17" s="172"/>
      <c r="AK17" s="172"/>
      <c r="AL17" s="256"/>
    </row>
    <row r="18" spans="1:55" ht="26.25" customHeight="1">
      <c r="A18" s="256"/>
      <c r="B18" s="276" t="s">
        <v>33</v>
      </c>
      <c r="C18" s="546" t="s">
        <v>34</v>
      </c>
      <c r="D18" s="546"/>
      <c r="E18" s="546"/>
      <c r="F18" s="546"/>
      <c r="G18" s="546"/>
      <c r="H18" s="546"/>
      <c r="I18" s="546"/>
      <c r="J18" s="546"/>
      <c r="K18" s="546"/>
      <c r="L18" s="546"/>
      <c r="M18" s="546"/>
      <c r="N18" s="546"/>
      <c r="O18" s="546"/>
      <c r="P18" s="561"/>
      <c r="Q18" s="547">
        <f>SUM('別紙様式6-2 事業所個票１:事業所個票10'!V51,'別紙様式6-2 事業所個票１:事業所個票10'!AC51)</f>
        <v>0</v>
      </c>
      <c r="R18" s="548"/>
      <c r="S18" s="548"/>
      <c r="T18" s="548"/>
      <c r="U18" s="548"/>
      <c r="V18" s="549"/>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5" t="s">
        <v>36</v>
      </c>
      <c r="E19" s="545"/>
      <c r="F19" s="545"/>
      <c r="G19" s="545"/>
      <c r="H19" s="545"/>
      <c r="I19" s="545"/>
      <c r="J19" s="545"/>
      <c r="K19" s="545"/>
      <c r="L19" s="545"/>
      <c r="M19" s="545"/>
      <c r="N19" s="545"/>
      <c r="O19" s="545"/>
      <c r="P19" s="562"/>
      <c r="Q19" s="547">
        <f>SUM('別紙様式6-2 事業所個票１:事業所個票10'!BI51)</f>
        <v>0</v>
      </c>
      <c r="R19" s="548"/>
      <c r="S19" s="548"/>
      <c r="T19" s="548"/>
      <c r="U19" s="548"/>
      <c r="V19" s="549"/>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5" t="s">
        <v>38</v>
      </c>
      <c r="F20" s="545"/>
      <c r="G20" s="545"/>
      <c r="H20" s="545"/>
      <c r="I20" s="545"/>
      <c r="J20" s="545"/>
      <c r="K20" s="545"/>
      <c r="L20" s="545"/>
      <c r="M20" s="545"/>
      <c r="N20" s="545"/>
      <c r="O20" s="545"/>
      <c r="P20" s="563"/>
      <c r="Q20" s="555"/>
      <c r="R20" s="556"/>
      <c r="S20" s="556"/>
      <c r="T20" s="556"/>
      <c r="U20" s="556"/>
      <c r="V20" s="557"/>
      <c r="W20" s="283" t="s">
        <v>32</v>
      </c>
      <c r="X20" s="172" t="s">
        <v>39</v>
      </c>
      <c r="Y20" s="284" t="str">
        <f>IF(Q20&gt;Q19,"×","")</f>
        <v/>
      </c>
      <c r="Z20" s="256"/>
      <c r="AA20" s="256"/>
      <c r="AB20" s="256"/>
      <c r="AC20" s="256"/>
      <c r="AD20" s="256"/>
      <c r="AE20" s="256"/>
      <c r="AF20" s="256"/>
      <c r="AG20" s="256"/>
      <c r="AH20" s="256"/>
      <c r="AI20" s="256"/>
      <c r="AJ20" s="256"/>
      <c r="AK20" s="256"/>
      <c r="AL20" s="256"/>
      <c r="AM20" s="542" t="s">
        <v>2221</v>
      </c>
      <c r="AN20" s="543"/>
      <c r="AO20" s="543"/>
      <c r="AP20" s="543"/>
      <c r="AQ20" s="543"/>
      <c r="AR20" s="543"/>
      <c r="AS20" s="543"/>
      <c r="AT20" s="543"/>
      <c r="AU20" s="543"/>
      <c r="AV20" s="543"/>
      <c r="AW20" s="543"/>
      <c r="AX20" s="543"/>
      <c r="AY20" s="543"/>
      <c r="AZ20" s="543"/>
      <c r="BA20" s="543"/>
      <c r="BB20" s="543"/>
      <c r="BC20" s="544"/>
    </row>
    <row r="21" spans="1:55" ht="28.5" customHeight="1" thickBot="1">
      <c r="A21" s="256"/>
      <c r="B21" s="285" t="s">
        <v>40</v>
      </c>
      <c r="C21" s="545" t="s">
        <v>2222</v>
      </c>
      <c r="D21" s="546"/>
      <c r="E21" s="546"/>
      <c r="F21" s="546"/>
      <c r="G21" s="546"/>
      <c r="H21" s="546"/>
      <c r="I21" s="546"/>
      <c r="J21" s="546"/>
      <c r="K21" s="546"/>
      <c r="L21" s="546"/>
      <c r="M21" s="546"/>
      <c r="N21" s="546"/>
      <c r="O21" s="546"/>
      <c r="P21" s="546"/>
      <c r="Q21" s="547">
        <f>Q18-Q20</f>
        <v>0</v>
      </c>
      <c r="R21" s="548"/>
      <c r="S21" s="548"/>
      <c r="T21" s="548"/>
      <c r="U21" s="548"/>
      <c r="V21" s="549"/>
      <c r="W21" s="286" t="s">
        <v>32</v>
      </c>
      <c r="X21" s="172" t="s">
        <v>39</v>
      </c>
      <c r="Y21" s="550" t="str">
        <f>IFERROR(IF(Q22&gt;=Q21,"○","×"),"")</f>
        <v>○</v>
      </c>
      <c r="Z21" s="256"/>
      <c r="AA21" s="256"/>
      <c r="AB21" s="256"/>
      <c r="AC21" s="256"/>
      <c r="AD21" s="256"/>
      <c r="AE21" s="256"/>
      <c r="AF21" s="256"/>
      <c r="AG21" s="256"/>
      <c r="AH21" s="256"/>
      <c r="AI21" s="256"/>
      <c r="AJ21" s="256"/>
      <c r="AK21" s="256"/>
      <c r="AL21" s="256"/>
      <c r="AM21" s="552" t="s">
        <v>2323</v>
      </c>
      <c r="AN21" s="553"/>
      <c r="AO21" s="553"/>
      <c r="AP21" s="553"/>
      <c r="AQ21" s="553"/>
      <c r="AR21" s="553"/>
      <c r="AS21" s="553"/>
      <c r="AT21" s="553"/>
      <c r="AU21" s="553"/>
      <c r="AV21" s="553"/>
      <c r="AW21" s="553"/>
      <c r="AX21" s="553"/>
      <c r="AY21" s="553"/>
      <c r="AZ21" s="553"/>
      <c r="BA21" s="553"/>
      <c r="BB21" s="553"/>
      <c r="BC21" s="554"/>
    </row>
    <row r="22" spans="1:55" ht="30" customHeight="1" thickBot="1">
      <c r="A22" s="256"/>
      <c r="B22" s="285" t="s">
        <v>41</v>
      </c>
      <c r="C22" s="545" t="s">
        <v>42</v>
      </c>
      <c r="D22" s="545"/>
      <c r="E22" s="545"/>
      <c r="F22" s="545"/>
      <c r="G22" s="545"/>
      <c r="H22" s="545"/>
      <c r="I22" s="545"/>
      <c r="J22" s="545"/>
      <c r="K22" s="545"/>
      <c r="L22" s="545"/>
      <c r="M22" s="545"/>
      <c r="N22" s="545"/>
      <c r="O22" s="545"/>
      <c r="P22" s="545"/>
      <c r="Q22" s="555"/>
      <c r="R22" s="556"/>
      <c r="S22" s="556"/>
      <c r="T22" s="556"/>
      <c r="U22" s="556"/>
      <c r="V22" s="557"/>
      <c r="W22" s="287" t="s">
        <v>32</v>
      </c>
      <c r="X22" s="172" t="s">
        <v>39</v>
      </c>
      <c r="Y22" s="55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8" t="s">
        <v>43</v>
      </c>
      <c r="C24" s="559"/>
      <c r="D24" s="559"/>
      <c r="E24" s="559"/>
      <c r="F24" s="559"/>
      <c r="G24" s="559"/>
      <c r="H24" s="559"/>
      <c r="I24" s="559"/>
      <c r="J24" s="559"/>
      <c r="K24" s="559"/>
      <c r="L24" s="559"/>
      <c r="M24" s="559"/>
      <c r="N24" s="559"/>
      <c r="O24" s="559"/>
      <c r="P24" s="559"/>
      <c r="Q24" s="979"/>
      <c r="R24" s="979"/>
      <c r="S24" s="979"/>
      <c r="T24" s="979"/>
      <c r="U24" s="979"/>
      <c r="V24" s="979"/>
      <c r="W24" s="560"/>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5" t="s">
        <v>2223</v>
      </c>
      <c r="D25" s="545"/>
      <c r="E25" s="545"/>
      <c r="F25" s="545"/>
      <c r="G25" s="545"/>
      <c r="H25" s="545"/>
      <c r="I25" s="545"/>
      <c r="J25" s="545"/>
      <c r="K25" s="545"/>
      <c r="L25" s="545"/>
      <c r="M25" s="545"/>
      <c r="N25" s="545"/>
      <c r="O25" s="545"/>
      <c r="P25" s="562"/>
      <c r="Q25" s="941">
        <f>Q19-Q20</f>
        <v>0</v>
      </c>
      <c r="R25" s="942"/>
      <c r="S25" s="942"/>
      <c r="T25" s="942"/>
      <c r="U25" s="942"/>
      <c r="V25" s="942"/>
      <c r="W25" s="277" t="s">
        <v>32</v>
      </c>
      <c r="X25" s="172" t="s">
        <v>39</v>
      </c>
      <c r="Y25" s="706" t="str">
        <f>IFERROR(IF(Q25&lt;=0,"",IF(Q26&gt;=Q25,"○","△")),"")</f>
        <v/>
      </c>
      <c r="Z25" s="172" t="s">
        <v>39</v>
      </c>
      <c r="AA25" s="550" t="str">
        <f>IFERROR(IF(Y25="△",IF(Q28&gt;=Q25,"○","×"),""),"")</f>
        <v/>
      </c>
      <c r="AB25" s="256"/>
      <c r="AC25" s="256"/>
      <c r="AD25" s="256"/>
      <c r="AE25" s="256"/>
      <c r="AF25" s="256"/>
      <c r="AG25" s="256"/>
      <c r="AH25" s="256"/>
      <c r="AI25" s="256"/>
      <c r="AJ25" s="256"/>
      <c r="AK25" s="256"/>
      <c r="AL25" s="256"/>
    </row>
    <row r="26" spans="1:55" ht="37.5" customHeight="1" thickBot="1">
      <c r="A26" s="256"/>
      <c r="B26" s="285" t="s">
        <v>45</v>
      </c>
      <c r="C26" s="545" t="s">
        <v>2324</v>
      </c>
      <c r="D26" s="545"/>
      <c r="E26" s="545"/>
      <c r="F26" s="545"/>
      <c r="G26" s="545"/>
      <c r="H26" s="545"/>
      <c r="I26" s="545"/>
      <c r="J26" s="545"/>
      <c r="K26" s="545"/>
      <c r="L26" s="545"/>
      <c r="M26" s="545"/>
      <c r="N26" s="545"/>
      <c r="O26" s="545"/>
      <c r="P26" s="562"/>
      <c r="Q26" s="555"/>
      <c r="R26" s="556"/>
      <c r="S26" s="556"/>
      <c r="T26" s="556"/>
      <c r="U26" s="556"/>
      <c r="V26" s="557"/>
      <c r="W26" s="277" t="s">
        <v>32</v>
      </c>
      <c r="X26" s="172" t="s">
        <v>39</v>
      </c>
      <c r="Y26" s="707"/>
      <c r="Z26" s="172"/>
      <c r="AA26" s="943"/>
      <c r="AB26" s="256"/>
      <c r="AC26" s="256"/>
      <c r="AD26" s="256"/>
      <c r="AE26" s="256"/>
      <c r="AF26" s="256"/>
      <c r="AG26" s="256"/>
      <c r="AH26" s="256"/>
      <c r="AI26" s="256"/>
      <c r="AJ26" s="256"/>
      <c r="AK26" s="256"/>
      <c r="AL26" s="256"/>
    </row>
    <row r="27" spans="1:55" ht="26.25" customHeight="1" thickBot="1">
      <c r="A27" s="256"/>
      <c r="B27" s="285" t="s">
        <v>46</v>
      </c>
      <c r="C27" s="545" t="s">
        <v>2224</v>
      </c>
      <c r="D27" s="545"/>
      <c r="E27" s="545"/>
      <c r="F27" s="545"/>
      <c r="G27" s="545"/>
      <c r="H27" s="545"/>
      <c r="I27" s="545"/>
      <c r="J27" s="545"/>
      <c r="K27" s="545"/>
      <c r="L27" s="545"/>
      <c r="M27" s="545"/>
      <c r="N27" s="545"/>
      <c r="O27" s="545"/>
      <c r="P27" s="562"/>
      <c r="Q27" s="555"/>
      <c r="R27" s="556"/>
      <c r="S27" s="556"/>
      <c r="T27" s="556"/>
      <c r="U27" s="556"/>
      <c r="V27" s="557"/>
      <c r="W27" s="277" t="s">
        <v>32</v>
      </c>
      <c r="X27" s="172"/>
      <c r="Y27" s="172"/>
      <c r="Z27" s="172"/>
      <c r="AA27" s="943"/>
      <c r="AB27" s="256"/>
      <c r="AC27" s="256"/>
      <c r="AD27" s="256"/>
      <c r="AE27" s="256"/>
      <c r="AF27" s="256"/>
      <c r="AG27" s="256"/>
      <c r="AH27" s="256"/>
      <c r="AI27" s="256"/>
      <c r="AJ27" s="256"/>
      <c r="AK27" s="256"/>
      <c r="AL27" s="256"/>
      <c r="AM27" s="632" t="s">
        <v>2325</v>
      </c>
      <c r="AN27" s="633"/>
      <c r="AO27" s="633"/>
      <c r="AP27" s="633"/>
      <c r="AQ27" s="633"/>
      <c r="AR27" s="633"/>
      <c r="AS27" s="633"/>
      <c r="AT27" s="633"/>
      <c r="AU27" s="633"/>
      <c r="AV27" s="633"/>
      <c r="AW27" s="633"/>
      <c r="AX27" s="633"/>
      <c r="AY27" s="633"/>
      <c r="AZ27" s="633"/>
      <c r="BA27" s="633"/>
      <c r="BB27" s="633"/>
      <c r="BC27" s="634"/>
    </row>
    <row r="28" spans="1:55" ht="16.5" customHeight="1" thickBot="1">
      <c r="A28" s="256"/>
      <c r="B28" s="285" t="s">
        <v>47</v>
      </c>
      <c r="C28" s="545" t="s">
        <v>2225</v>
      </c>
      <c r="D28" s="545"/>
      <c r="E28" s="545"/>
      <c r="F28" s="545"/>
      <c r="G28" s="545"/>
      <c r="H28" s="545"/>
      <c r="I28" s="545"/>
      <c r="J28" s="545"/>
      <c r="K28" s="545"/>
      <c r="L28" s="545"/>
      <c r="M28" s="545"/>
      <c r="N28" s="545"/>
      <c r="O28" s="545"/>
      <c r="P28" s="562"/>
      <c r="Q28" s="937">
        <f>Q26+Q27</f>
        <v>0</v>
      </c>
      <c r="R28" s="938"/>
      <c r="S28" s="938"/>
      <c r="T28" s="938"/>
      <c r="U28" s="938"/>
      <c r="V28" s="939"/>
      <c r="W28" s="277" t="s">
        <v>32</v>
      </c>
      <c r="X28" s="256"/>
      <c r="Y28" s="256"/>
      <c r="Z28" s="256" t="s">
        <v>39</v>
      </c>
      <c r="AA28" s="551"/>
      <c r="AB28" s="256"/>
      <c r="AC28" s="256"/>
      <c r="AD28" s="256"/>
      <c r="AE28" s="256"/>
      <c r="AF28" s="256"/>
      <c r="AG28" s="256"/>
      <c r="AH28" s="256"/>
      <c r="AI28" s="256"/>
      <c r="AJ28" s="256"/>
      <c r="AK28" s="256"/>
      <c r="AL28" s="256"/>
      <c r="AM28" s="635"/>
      <c r="AN28" s="636"/>
      <c r="AO28" s="636"/>
      <c r="AP28" s="636"/>
      <c r="AQ28" s="636"/>
      <c r="AR28" s="636"/>
      <c r="AS28" s="636"/>
      <c r="AT28" s="636"/>
      <c r="AU28" s="636"/>
      <c r="AV28" s="636"/>
      <c r="AW28" s="636"/>
      <c r="AX28" s="636"/>
      <c r="AY28" s="636"/>
      <c r="AZ28" s="636"/>
      <c r="BA28" s="636"/>
      <c r="BB28" s="636"/>
      <c r="BC28" s="637"/>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40" t="s">
        <v>2379</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256"/>
    </row>
    <row r="32" spans="1:55" ht="48" customHeight="1">
      <c r="A32" s="256"/>
      <c r="B32" s="292" t="s">
        <v>28</v>
      </c>
      <c r="C32" s="940" t="s">
        <v>2226</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256"/>
    </row>
    <row r="33" spans="1:55" ht="24.75" customHeight="1">
      <c r="A33" s="256"/>
      <c r="B33" s="292" t="s">
        <v>28</v>
      </c>
      <c r="C33" s="940" t="s">
        <v>2227</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256"/>
    </row>
    <row r="34" spans="1:55" ht="35.25" customHeight="1">
      <c r="A34" s="256"/>
      <c r="B34" s="292" t="s">
        <v>28</v>
      </c>
      <c r="C34" s="940" t="s">
        <v>2326</v>
      </c>
      <c r="D34" s="940"/>
      <c r="E34" s="940"/>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4" t="b">
        <v>1</v>
      </c>
      <c r="C37" s="935"/>
      <c r="D37" s="834" t="s">
        <v>48</v>
      </c>
      <c r="E37" s="936"/>
      <c r="F37" s="936"/>
      <c r="G37" s="936"/>
      <c r="H37" s="936"/>
      <c r="I37" s="936"/>
      <c r="J37" s="936"/>
      <c r="K37" s="936"/>
      <c r="L37" s="936"/>
      <c r="M37" s="936"/>
      <c r="N37" s="936"/>
      <c r="O37" s="936"/>
      <c r="P37" s="936"/>
      <c r="Q37" s="936"/>
      <c r="R37" s="936"/>
      <c r="S37" s="936"/>
      <c r="T37" s="936"/>
      <c r="U37" s="936"/>
      <c r="V37" s="936"/>
      <c r="W37" s="936"/>
      <c r="X37" s="936"/>
      <c r="Y37" s="936"/>
      <c r="Z37" s="936"/>
      <c r="AA37" s="172" t="s">
        <v>39</v>
      </c>
      <c r="AB37" s="284" t="str">
        <f>IFERROR(IF(AM36=TRUE,"○","×"),"")</f>
        <v>×</v>
      </c>
      <c r="AC37" s="172"/>
      <c r="AD37" s="172"/>
      <c r="AE37" s="172"/>
      <c r="AF37" s="172"/>
      <c r="AG37" s="172"/>
      <c r="AH37" s="172"/>
      <c r="AI37" s="172"/>
      <c r="AJ37" s="172"/>
      <c r="AK37" s="172"/>
      <c r="AL37" s="256"/>
      <c r="AM37" s="552" t="s">
        <v>49</v>
      </c>
      <c r="AN37" s="553"/>
      <c r="AO37" s="553"/>
      <c r="AP37" s="553"/>
      <c r="AQ37" s="553"/>
      <c r="AR37" s="553"/>
      <c r="AS37" s="553"/>
      <c r="AT37" s="553"/>
      <c r="AU37" s="553"/>
      <c r="AV37" s="553"/>
      <c r="AW37" s="553"/>
      <c r="AX37" s="553"/>
      <c r="AY37" s="553"/>
      <c r="AZ37" s="553"/>
      <c r="BA37" s="553"/>
      <c r="BB37" s="553"/>
      <c r="BC37" s="554"/>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5" t="s">
        <v>2228</v>
      </c>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256"/>
    </row>
    <row r="41" spans="1:55" ht="24.75" customHeight="1" thickBot="1">
      <c r="A41" s="256"/>
      <c r="B41" s="292" t="s">
        <v>28</v>
      </c>
      <c r="C41" s="835" t="s">
        <v>50</v>
      </c>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6" t="s">
        <v>2327</v>
      </c>
      <c r="AN42" s="553"/>
      <c r="AO42" s="553"/>
      <c r="AP42" s="553"/>
      <c r="AQ42" s="553"/>
      <c r="AR42" s="553"/>
      <c r="AS42" s="553"/>
      <c r="AT42" s="553"/>
      <c r="AU42" s="553"/>
      <c r="AV42" s="553"/>
      <c r="AW42" s="553"/>
      <c r="AX42" s="553"/>
      <c r="AY42" s="553"/>
      <c r="AZ42" s="553"/>
      <c r="BA42" s="553"/>
      <c r="BB42" s="553"/>
      <c r="BC42" s="554"/>
    </row>
    <row r="43" spans="1:55" ht="21.75" customHeight="1" thickBot="1">
      <c r="A43" s="256"/>
      <c r="B43" s="924" t="s">
        <v>52</v>
      </c>
      <c r="C43" s="925"/>
      <c r="D43" s="925"/>
      <c r="E43" s="925"/>
      <c r="F43" s="925"/>
      <c r="G43" s="925"/>
      <c r="H43" s="925"/>
      <c r="I43" s="925"/>
      <c r="J43" s="925"/>
      <c r="K43" s="925"/>
      <c r="L43" s="925"/>
      <c r="M43" s="925"/>
      <c r="N43" s="926"/>
      <c r="O43" s="927" t="s">
        <v>53</v>
      </c>
      <c r="P43" s="928"/>
      <c r="Q43" s="929">
        <v>6</v>
      </c>
      <c r="R43" s="929"/>
      <c r="S43" s="297" t="s">
        <v>54</v>
      </c>
      <c r="T43" s="930">
        <v>6</v>
      </c>
      <c r="U43" s="931"/>
      <c r="V43" s="298" t="s">
        <v>55</v>
      </c>
      <c r="W43" s="932" t="s">
        <v>56</v>
      </c>
      <c r="X43" s="932"/>
      <c r="Y43" s="932" t="s">
        <v>53</v>
      </c>
      <c r="Z43" s="933"/>
      <c r="AA43" s="930">
        <v>7</v>
      </c>
      <c r="AB43" s="931"/>
      <c r="AC43" s="299" t="s">
        <v>54</v>
      </c>
      <c r="AD43" s="930">
        <v>5</v>
      </c>
      <c r="AE43" s="931"/>
      <c r="AF43" s="298" t="s">
        <v>55</v>
      </c>
      <c r="AG43" s="298" t="s">
        <v>57</v>
      </c>
      <c r="AH43" s="298">
        <f>IF(Q43&gt;=1,(AA43*12+AD43)-(Q43*12+T43)+1,"")</f>
        <v>12</v>
      </c>
      <c r="AI43" s="932" t="s">
        <v>58</v>
      </c>
      <c r="AJ43" s="932"/>
      <c r="AK43" s="300" t="s">
        <v>59</v>
      </c>
      <c r="AL43" s="256"/>
      <c r="AM43" s="289"/>
      <c r="BB43" s="294"/>
    </row>
    <row r="44" spans="1:55" s="266" customFormat="1" ht="25.5" customHeight="1" thickBot="1">
      <c r="A44" s="265"/>
      <c r="B44" s="914" t="s">
        <v>60</v>
      </c>
      <c r="C44" s="915"/>
      <c r="D44" s="915"/>
      <c r="E44" s="915"/>
      <c r="F44" s="301" t="b">
        <v>1</v>
      </c>
      <c r="G44" s="916" t="s">
        <v>61</v>
      </c>
      <c r="H44" s="917"/>
      <c r="I44" s="918"/>
      <c r="J44" s="302" t="b">
        <v>0</v>
      </c>
      <c r="K44" s="916" t="s">
        <v>62</v>
      </c>
      <c r="L44" s="917"/>
      <c r="M44" s="917"/>
      <c r="N44" s="917"/>
      <c r="O44" s="697"/>
      <c r="P44" s="303" t="b">
        <v>0</v>
      </c>
      <c r="Q44" s="919" t="s">
        <v>63</v>
      </c>
      <c r="R44" s="920"/>
      <c r="S44" s="920"/>
      <c r="T44" s="920"/>
      <c r="U44" s="920"/>
      <c r="V44" s="921"/>
      <c r="W44" s="303"/>
      <c r="X44" s="919" t="s">
        <v>64</v>
      </c>
      <c r="Y44" s="920"/>
      <c r="Z44" s="921"/>
      <c r="AA44" s="303" t="b">
        <v>1</v>
      </c>
      <c r="AB44" s="922" t="s">
        <v>65</v>
      </c>
      <c r="AC44" s="923"/>
      <c r="AD44" s="304" t="s">
        <v>6</v>
      </c>
      <c r="AE44" s="897"/>
      <c r="AF44" s="897"/>
      <c r="AG44" s="897"/>
      <c r="AH44" s="897"/>
      <c r="AI44" s="897"/>
      <c r="AJ44" s="754" t="s">
        <v>66</v>
      </c>
      <c r="AK44" s="898"/>
      <c r="AL44" s="265"/>
      <c r="AM44" s="646" t="s">
        <v>2146</v>
      </c>
      <c r="AN44" s="553"/>
      <c r="AO44" s="553"/>
      <c r="AP44" s="553"/>
      <c r="AQ44" s="553"/>
      <c r="AR44" s="553"/>
      <c r="AS44" s="553"/>
      <c r="AT44" s="553"/>
      <c r="AU44" s="553"/>
      <c r="AV44" s="553"/>
      <c r="AW44" s="553"/>
      <c r="AX44" s="553"/>
      <c r="AY44" s="553"/>
      <c r="AZ44" s="553"/>
      <c r="BA44" s="553"/>
      <c r="BB44" s="553"/>
      <c r="BC44" s="554"/>
    </row>
    <row r="45" spans="1:55" s="266" customFormat="1" ht="18.75" customHeight="1" thickBot="1">
      <c r="A45" s="265"/>
      <c r="B45" s="892" t="s">
        <v>67</v>
      </c>
      <c r="C45" s="893"/>
      <c r="D45" s="893"/>
      <c r="E45" s="893"/>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4"/>
      <c r="C46" s="759"/>
      <c r="D46" s="759"/>
      <c r="E46" s="759"/>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9"/>
      <c r="Z46" s="899"/>
      <c r="AA46" s="899"/>
      <c r="AB46" s="899"/>
      <c r="AC46" s="899"/>
      <c r="AD46" s="899"/>
      <c r="AE46" s="899"/>
      <c r="AF46" s="899"/>
      <c r="AG46" s="899"/>
      <c r="AH46" s="899"/>
      <c r="AI46" s="899"/>
      <c r="AJ46" s="899"/>
      <c r="AK46" s="313" t="s">
        <v>70</v>
      </c>
      <c r="AL46" s="265"/>
      <c r="AM46" s="632" t="s">
        <v>2146</v>
      </c>
      <c r="AN46" s="900"/>
      <c r="AO46" s="900"/>
      <c r="AP46" s="900"/>
      <c r="AQ46" s="900"/>
      <c r="AR46" s="900"/>
      <c r="AS46" s="900"/>
      <c r="AT46" s="900"/>
      <c r="AU46" s="900"/>
      <c r="AV46" s="900"/>
      <c r="AW46" s="900"/>
      <c r="AX46" s="900"/>
      <c r="AY46" s="900"/>
      <c r="AZ46" s="900"/>
      <c r="BA46" s="900"/>
      <c r="BB46" s="900"/>
      <c r="BC46" s="901"/>
    </row>
    <row r="47" spans="1:55" s="266" customFormat="1" ht="19.5" customHeight="1" thickBot="1">
      <c r="A47" s="265"/>
      <c r="B47" s="894"/>
      <c r="C47" s="759"/>
      <c r="D47" s="759"/>
      <c r="E47" s="759"/>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2"/>
      <c r="AN47" s="903"/>
      <c r="AO47" s="903"/>
      <c r="AP47" s="903"/>
      <c r="AQ47" s="903"/>
      <c r="AR47" s="903"/>
      <c r="AS47" s="903"/>
      <c r="AT47" s="903"/>
      <c r="AU47" s="903"/>
      <c r="AV47" s="903"/>
      <c r="AW47" s="903"/>
      <c r="AX47" s="903"/>
      <c r="AY47" s="903"/>
      <c r="AZ47" s="903"/>
      <c r="BA47" s="903"/>
      <c r="BB47" s="903"/>
      <c r="BC47" s="904"/>
    </row>
    <row r="48" spans="1:55" s="266" customFormat="1" ht="20.25" customHeight="1">
      <c r="A48" s="265"/>
      <c r="B48" s="894"/>
      <c r="C48" s="759"/>
      <c r="D48" s="759"/>
      <c r="E48" s="759"/>
      <c r="F48" s="905"/>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7"/>
      <c r="AL48" s="265"/>
    </row>
    <row r="49" spans="1:59" s="266" customFormat="1" ht="18" customHeight="1">
      <c r="A49" s="265"/>
      <c r="B49" s="894"/>
      <c r="C49" s="759"/>
      <c r="D49" s="759"/>
      <c r="E49" s="759"/>
      <c r="F49" s="908"/>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10"/>
      <c r="AL49" s="265"/>
      <c r="AM49" s="316" t="s">
        <v>2231</v>
      </c>
      <c r="AR49" s="162" t="b">
        <v>0</v>
      </c>
      <c r="AS49" s="733" t="s">
        <v>2229</v>
      </c>
      <c r="AT49" s="733"/>
    </row>
    <row r="50" spans="1:59" s="266" customFormat="1" ht="18" customHeight="1">
      <c r="A50" s="265"/>
      <c r="B50" s="894"/>
      <c r="C50" s="759"/>
      <c r="D50" s="759"/>
      <c r="E50" s="759"/>
      <c r="F50" s="908"/>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10"/>
      <c r="AL50" s="265"/>
      <c r="AM50" s="162" t="b">
        <v>0</v>
      </c>
      <c r="AN50" s="733" t="s">
        <v>2232</v>
      </c>
      <c r="AO50" s="733"/>
      <c r="AP50" s="733"/>
      <c r="AR50" s="162" t="b">
        <v>0</v>
      </c>
      <c r="AS50" s="733" t="s">
        <v>2230</v>
      </c>
      <c r="AT50" s="733"/>
    </row>
    <row r="51" spans="1:59" s="266" customFormat="1" ht="18" customHeight="1">
      <c r="A51" s="265"/>
      <c r="B51" s="894"/>
      <c r="C51" s="759"/>
      <c r="D51" s="759"/>
      <c r="E51" s="759"/>
      <c r="F51" s="908"/>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10"/>
      <c r="AL51" s="265"/>
      <c r="AM51" s="162" t="b">
        <v>0</v>
      </c>
      <c r="AN51" s="733" t="s">
        <v>62</v>
      </c>
      <c r="AO51" s="733"/>
      <c r="AP51" s="733"/>
      <c r="AR51" s="162" t="b">
        <v>0</v>
      </c>
      <c r="AS51" s="733" t="s">
        <v>65</v>
      </c>
      <c r="AT51" s="733"/>
    </row>
    <row r="52" spans="1:59" s="266" customFormat="1" ht="18" customHeight="1">
      <c r="A52" s="265"/>
      <c r="B52" s="894"/>
      <c r="C52" s="759"/>
      <c r="D52" s="759"/>
      <c r="E52" s="759"/>
      <c r="F52" s="911"/>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912"/>
      <c r="AI52" s="912"/>
      <c r="AJ52" s="912"/>
      <c r="AK52" s="913"/>
      <c r="AL52" s="265"/>
      <c r="AM52" s="162" t="b">
        <v>0</v>
      </c>
      <c r="AN52" s="733" t="s">
        <v>63</v>
      </c>
      <c r="AO52" s="733"/>
      <c r="AP52" s="733"/>
      <c r="AR52" s="162" t="b">
        <v>0</v>
      </c>
      <c r="AS52" s="733" t="s">
        <v>2233</v>
      </c>
      <c r="AT52" s="733"/>
    </row>
    <row r="53" spans="1:59" s="266" customFormat="1" ht="18.75" customHeight="1">
      <c r="A53" s="265"/>
      <c r="B53" s="894"/>
      <c r="C53" s="759"/>
      <c r="D53" s="759"/>
      <c r="E53" s="759"/>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3" t="s">
        <v>64</v>
      </c>
      <c r="AO53" s="733"/>
      <c r="AP53" s="733"/>
      <c r="AQ53" s="258"/>
      <c r="AR53" s="162" t="b">
        <v>0</v>
      </c>
      <c r="AS53" s="733" t="s">
        <v>78</v>
      </c>
      <c r="AT53" s="733"/>
      <c r="AV53" s="258"/>
      <c r="AW53" s="258"/>
      <c r="AX53" s="258"/>
      <c r="AY53" s="258"/>
      <c r="AZ53" s="258"/>
      <c r="BG53" s="258"/>
    </row>
    <row r="54" spans="1:59" ht="18.75" customHeight="1">
      <c r="A54" s="256"/>
      <c r="B54" s="895"/>
      <c r="C54" s="896"/>
      <c r="D54" s="896"/>
      <c r="E54" s="896"/>
      <c r="F54" s="319" t="s">
        <v>73</v>
      </c>
      <c r="G54" s="320"/>
      <c r="H54" s="320"/>
      <c r="I54" s="320"/>
      <c r="J54" s="320"/>
      <c r="K54" s="320"/>
      <c r="L54" s="320"/>
      <c r="M54" s="871" t="s">
        <v>74</v>
      </c>
      <c r="N54" s="872"/>
      <c r="O54" s="872"/>
      <c r="P54" s="872"/>
      <c r="Q54" s="872"/>
      <c r="R54" s="315" t="s">
        <v>75</v>
      </c>
      <c r="S54" s="872"/>
      <c r="T54" s="872"/>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3" t="s">
        <v>65</v>
      </c>
      <c r="AO54" s="733"/>
      <c r="AP54" s="733"/>
      <c r="AR54" s="162" t="b">
        <v>0</v>
      </c>
      <c r="AS54" s="733" t="s">
        <v>2234</v>
      </c>
      <c r="AT54" s="733"/>
    </row>
    <row r="55" spans="1:59" ht="24.75" customHeight="1">
      <c r="A55" s="256"/>
      <c r="B55" s="873" t="s">
        <v>79</v>
      </c>
      <c r="C55" s="874"/>
      <c r="D55" s="874"/>
      <c r="E55" s="875"/>
      <c r="F55" s="879"/>
      <c r="G55" s="881" t="s">
        <v>80</v>
      </c>
      <c r="H55" s="882"/>
      <c r="I55" s="883"/>
      <c r="J55" s="881" t="s">
        <v>81</v>
      </c>
      <c r="K55" s="882"/>
      <c r="L55" s="882"/>
      <c r="M55" s="887"/>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9"/>
      <c r="AL55" s="323"/>
      <c r="AM55" s="266"/>
    </row>
    <row r="56" spans="1:59" ht="18.75" customHeight="1" thickBot="1">
      <c r="A56" s="256"/>
      <c r="B56" s="876"/>
      <c r="C56" s="877"/>
      <c r="D56" s="877"/>
      <c r="E56" s="878"/>
      <c r="F56" s="880"/>
      <c r="G56" s="884"/>
      <c r="H56" s="885"/>
      <c r="I56" s="886"/>
      <c r="J56" s="884"/>
      <c r="K56" s="885"/>
      <c r="L56" s="885"/>
      <c r="M56" s="886"/>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1"/>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5" t="s">
        <v>82</v>
      </c>
      <c r="C58" s="855"/>
      <c r="D58" s="855"/>
      <c r="E58" s="855"/>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256"/>
    </row>
    <row r="59" spans="1:59" ht="33" customHeight="1" thickBot="1">
      <c r="A59" s="256"/>
      <c r="B59" s="856" t="s">
        <v>2235</v>
      </c>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256"/>
      <c r="AS59" s="294"/>
    </row>
    <row r="60" spans="1:59" ht="18.75" customHeight="1">
      <c r="A60" s="256"/>
      <c r="B60" s="326" t="s">
        <v>33</v>
      </c>
      <c r="C60" s="857" t="s">
        <v>83</v>
      </c>
      <c r="D60" s="858"/>
      <c r="E60" s="858"/>
      <c r="F60" s="858"/>
      <c r="G60" s="858"/>
      <c r="H60" s="858"/>
      <c r="I60" s="858"/>
      <c r="J60" s="858"/>
      <c r="K60" s="858"/>
      <c r="L60" s="858"/>
      <c r="M60" s="858"/>
      <c r="N60" s="858"/>
      <c r="O60" s="858"/>
      <c r="P60" s="858"/>
      <c r="Q60" s="858"/>
      <c r="R60" s="858"/>
      <c r="S60" s="859"/>
      <c r="T60" s="860">
        <f>SUM('別紙様式6-2 事業所個票１:事業所個票10'!$BN$51)</f>
        <v>0</v>
      </c>
      <c r="U60" s="861"/>
      <c r="V60" s="861"/>
      <c r="W60" s="861"/>
      <c r="X60" s="861"/>
      <c r="Y60" s="862"/>
      <c r="Z60" s="286" t="s">
        <v>32</v>
      </c>
      <c r="AA60" s="275" t="s">
        <v>39</v>
      </c>
      <c r="AB60" s="863" t="str">
        <f>IFERROR(IF(T61&gt;=T60,"○","×"),"")</f>
        <v>○</v>
      </c>
      <c r="AC60" s="327"/>
      <c r="AD60" s="328"/>
      <c r="AE60" s="328"/>
      <c r="AF60" s="328"/>
      <c r="AG60" s="328"/>
      <c r="AH60" s="328"/>
      <c r="AI60" s="328"/>
      <c r="AJ60" s="328"/>
      <c r="AK60" s="328"/>
      <c r="AL60" s="256"/>
      <c r="AM60" s="632" t="s">
        <v>2236</v>
      </c>
      <c r="AN60" s="633"/>
      <c r="AO60" s="633"/>
      <c r="AP60" s="633"/>
      <c r="AQ60" s="633"/>
      <c r="AR60" s="633"/>
      <c r="AS60" s="633"/>
      <c r="AT60" s="633"/>
      <c r="AU60" s="633"/>
      <c r="AV60" s="633"/>
      <c r="AW60" s="633"/>
      <c r="AX60" s="633"/>
      <c r="AY60" s="633"/>
      <c r="AZ60" s="633"/>
      <c r="BA60" s="633"/>
      <c r="BB60" s="633"/>
      <c r="BC60" s="634"/>
    </row>
    <row r="61" spans="1:59" ht="27" customHeight="1" thickBot="1">
      <c r="A61" s="256"/>
      <c r="B61" s="326" t="s">
        <v>40</v>
      </c>
      <c r="C61" s="865" t="s">
        <v>84</v>
      </c>
      <c r="D61" s="866"/>
      <c r="E61" s="866"/>
      <c r="F61" s="866"/>
      <c r="G61" s="866"/>
      <c r="H61" s="866"/>
      <c r="I61" s="866"/>
      <c r="J61" s="866"/>
      <c r="K61" s="866"/>
      <c r="L61" s="866"/>
      <c r="M61" s="866"/>
      <c r="N61" s="866"/>
      <c r="O61" s="866"/>
      <c r="P61" s="866"/>
      <c r="Q61" s="866"/>
      <c r="R61" s="866"/>
      <c r="S61" s="867"/>
      <c r="T61" s="868"/>
      <c r="U61" s="869"/>
      <c r="V61" s="869"/>
      <c r="W61" s="869"/>
      <c r="X61" s="869"/>
      <c r="Y61" s="870"/>
      <c r="Z61" s="277" t="s">
        <v>32</v>
      </c>
      <c r="AA61" s="275" t="s">
        <v>39</v>
      </c>
      <c r="AB61" s="864"/>
      <c r="AC61" s="327"/>
      <c r="AD61" s="328"/>
      <c r="AE61" s="328"/>
      <c r="AF61" s="328"/>
      <c r="AG61" s="328"/>
      <c r="AH61" s="328"/>
      <c r="AI61" s="328"/>
      <c r="AJ61" s="328"/>
      <c r="AK61" s="328"/>
      <c r="AL61" s="256"/>
      <c r="AM61" s="635"/>
      <c r="AN61" s="636"/>
      <c r="AO61" s="636"/>
      <c r="AP61" s="636"/>
      <c r="AQ61" s="636"/>
      <c r="AR61" s="636"/>
      <c r="AS61" s="636"/>
      <c r="AT61" s="636"/>
      <c r="AU61" s="636"/>
      <c r="AV61" s="636"/>
      <c r="AW61" s="636"/>
      <c r="AX61" s="636"/>
      <c r="AY61" s="636"/>
      <c r="AZ61" s="636"/>
      <c r="BA61" s="636"/>
      <c r="BB61" s="636"/>
      <c r="BC61" s="637"/>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5" t="s">
        <v>2328</v>
      </c>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5" t="s">
        <v>2329</v>
      </c>
      <c r="C66" s="845"/>
      <c r="D66" s="845"/>
      <c r="E66" s="845"/>
      <c r="F66" s="845"/>
      <c r="G66" s="845"/>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256"/>
    </row>
    <row r="67" spans="1:81" ht="23.25" customHeight="1" thickBot="1">
      <c r="A67" s="256"/>
      <c r="B67" s="846" t="s">
        <v>87</v>
      </c>
      <c r="C67" s="682"/>
      <c r="D67" s="682"/>
      <c r="E67" s="682"/>
      <c r="F67" s="682"/>
      <c r="G67" s="682"/>
      <c r="H67" s="682"/>
      <c r="I67" s="682"/>
      <c r="J67" s="682"/>
      <c r="K67" s="682"/>
      <c r="L67" s="682"/>
      <c r="M67" s="682"/>
      <c r="N67" s="682"/>
      <c r="O67" s="682"/>
      <c r="P67" s="682"/>
      <c r="Q67" s="682"/>
      <c r="R67" s="682"/>
      <c r="S67" s="683"/>
      <c r="T67" s="837">
        <f>SUM('別紙様式6-2 事業所個票１:事業所個票10'!BV51)</f>
        <v>0</v>
      </c>
      <c r="U67" s="838"/>
      <c r="V67" s="838"/>
      <c r="W67" s="838"/>
      <c r="X67" s="838"/>
      <c r="Y67" s="333" t="s">
        <v>32</v>
      </c>
      <c r="Z67" s="334" t="s">
        <v>39</v>
      </c>
      <c r="AA67" s="335"/>
      <c r="AB67" s="256"/>
      <c r="AC67" s="256"/>
      <c r="AD67" s="256"/>
      <c r="AE67" s="256"/>
      <c r="AF67" s="256"/>
      <c r="AG67" s="256" t="s">
        <v>39</v>
      </c>
      <c r="AH67" s="336" t="str">
        <f>IF(T68&lt;T67,"×","")</f>
        <v/>
      </c>
      <c r="AI67" s="256"/>
      <c r="AJ67" s="256"/>
      <c r="AK67" s="256"/>
      <c r="AL67" s="256"/>
      <c r="AM67" s="646" t="s">
        <v>2330</v>
      </c>
      <c r="AN67" s="647"/>
      <c r="AO67" s="647"/>
      <c r="AP67" s="647"/>
      <c r="AQ67" s="647"/>
      <c r="AR67" s="647"/>
      <c r="AS67" s="647"/>
      <c r="AT67" s="647"/>
      <c r="AU67" s="647"/>
      <c r="AV67" s="647"/>
      <c r="AW67" s="647"/>
      <c r="AX67" s="647"/>
      <c r="AY67" s="647"/>
      <c r="AZ67" s="647"/>
      <c r="BA67" s="647"/>
      <c r="BB67" s="647"/>
      <c r="BC67" s="648"/>
    </row>
    <row r="68" spans="1:81" ht="23.25" customHeight="1" thickBot="1">
      <c r="A68" s="256"/>
      <c r="B68" s="847" t="s">
        <v>2331</v>
      </c>
      <c r="C68" s="848"/>
      <c r="D68" s="848"/>
      <c r="E68" s="848"/>
      <c r="F68" s="848"/>
      <c r="G68" s="848"/>
      <c r="H68" s="848"/>
      <c r="I68" s="848"/>
      <c r="J68" s="848"/>
      <c r="K68" s="848"/>
      <c r="L68" s="848"/>
      <c r="M68" s="848"/>
      <c r="N68" s="848"/>
      <c r="O68" s="848"/>
      <c r="P68" s="848"/>
      <c r="Q68" s="848"/>
      <c r="R68" s="848"/>
      <c r="S68" s="848"/>
      <c r="T68" s="849"/>
      <c r="U68" s="850"/>
      <c r="V68" s="850"/>
      <c r="W68" s="850"/>
      <c r="X68" s="851"/>
      <c r="Y68" s="337" t="s">
        <v>32</v>
      </c>
      <c r="Z68" s="256"/>
      <c r="AA68" s="338" t="s">
        <v>69</v>
      </c>
      <c r="AB68" s="852">
        <f>IFERROR(T69/T67*100,0)</f>
        <v>0</v>
      </c>
      <c r="AC68" s="853"/>
      <c r="AD68" s="854"/>
      <c r="AE68" s="339" t="s">
        <v>88</v>
      </c>
      <c r="AF68" s="339" t="s">
        <v>70</v>
      </c>
      <c r="AG68" s="256" t="s">
        <v>39</v>
      </c>
      <c r="AH68" s="284" t="str">
        <f>IF(T67=0,"",(IF(AB68&gt;=200/3,"○","×")))</f>
        <v/>
      </c>
      <c r="AI68" s="322"/>
      <c r="AJ68" s="322"/>
      <c r="AK68" s="322"/>
      <c r="AL68" s="256"/>
      <c r="AM68" s="646" t="s">
        <v>2332</v>
      </c>
      <c r="AN68" s="647"/>
      <c r="AO68" s="647"/>
      <c r="AP68" s="647"/>
      <c r="AQ68" s="647"/>
      <c r="AR68" s="647"/>
      <c r="AS68" s="647"/>
      <c r="AT68" s="647"/>
      <c r="AU68" s="647"/>
      <c r="AV68" s="647"/>
      <c r="AW68" s="647"/>
      <c r="AX68" s="647"/>
      <c r="AY68" s="647"/>
      <c r="AZ68" s="647"/>
      <c r="BA68" s="647"/>
      <c r="BB68" s="647"/>
      <c r="BC68" s="648"/>
    </row>
    <row r="69" spans="1:81" ht="19.5" customHeight="1" thickBot="1">
      <c r="A69" s="256"/>
      <c r="B69" s="340"/>
      <c r="C69" s="839" t="s">
        <v>2333</v>
      </c>
      <c r="D69" s="839"/>
      <c r="E69" s="839"/>
      <c r="F69" s="839"/>
      <c r="G69" s="839"/>
      <c r="H69" s="839"/>
      <c r="I69" s="839"/>
      <c r="J69" s="839"/>
      <c r="K69" s="839"/>
      <c r="L69" s="839"/>
      <c r="M69" s="839"/>
      <c r="N69" s="839"/>
      <c r="O69" s="839"/>
      <c r="P69" s="839"/>
      <c r="Q69" s="839"/>
      <c r="R69" s="839"/>
      <c r="S69" s="839"/>
      <c r="T69" s="841"/>
      <c r="U69" s="842"/>
      <c r="V69" s="842"/>
      <c r="W69" s="842"/>
      <c r="X69" s="843"/>
      <c r="Y69" s="341" t="s">
        <v>32</v>
      </c>
      <c r="Z69" s="342" t="s">
        <v>39</v>
      </c>
      <c r="AA69" s="99"/>
      <c r="AB69" s="343"/>
      <c r="AC69" s="344"/>
      <c r="AD69" s="345"/>
      <c r="AE69" s="345"/>
      <c r="AF69" s="339"/>
      <c r="AG69" s="256"/>
      <c r="AH69" s="256"/>
      <c r="AI69" s="322"/>
      <c r="AJ69" s="256"/>
      <c r="AK69" s="322"/>
      <c r="AL69" s="322"/>
    </row>
    <row r="70" spans="1:81" ht="16.5" customHeight="1">
      <c r="A70" s="256"/>
      <c r="B70" s="346"/>
      <c r="C70" s="840"/>
      <c r="D70" s="840"/>
      <c r="E70" s="840"/>
      <c r="F70" s="840"/>
      <c r="G70" s="840"/>
      <c r="H70" s="840"/>
      <c r="I70" s="840"/>
      <c r="J70" s="840"/>
      <c r="K70" s="840"/>
      <c r="L70" s="840"/>
      <c r="M70" s="840"/>
      <c r="N70" s="840"/>
      <c r="O70" s="840"/>
      <c r="P70" s="840"/>
      <c r="Q70" s="840"/>
      <c r="R70" s="840"/>
      <c r="S70" s="840"/>
      <c r="T70" s="347" t="s">
        <v>69</v>
      </c>
      <c r="U70" s="798">
        <f>T69/10</f>
        <v>0</v>
      </c>
      <c r="V70" s="798"/>
      <c r="W70" s="798"/>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4" t="s">
        <v>89</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6" t="s">
        <v>2334</v>
      </c>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c r="AI74" s="786"/>
      <c r="AJ74" s="786"/>
      <c r="AK74" s="786"/>
      <c r="AL74" s="331"/>
      <c r="AM74" s="162" t="b">
        <v>0</v>
      </c>
      <c r="AN74" s="733" t="s">
        <v>2237</v>
      </c>
      <c r="AO74" s="733"/>
      <c r="AP74" s="7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1"/>
      <c r="D75" s="832"/>
      <c r="E75" s="833" t="s">
        <v>2335</v>
      </c>
      <c r="F75" s="833"/>
      <c r="G75" s="833"/>
      <c r="H75" s="833"/>
      <c r="I75" s="833"/>
      <c r="J75" s="833"/>
      <c r="K75" s="833"/>
      <c r="L75" s="833"/>
      <c r="M75" s="833"/>
      <c r="N75" s="833"/>
      <c r="O75" s="833"/>
      <c r="P75" s="833"/>
      <c r="Q75" s="833"/>
      <c r="R75" s="833"/>
      <c r="S75" s="833"/>
      <c r="T75" s="833"/>
      <c r="U75" s="833"/>
      <c r="V75" s="833"/>
      <c r="W75" s="833"/>
      <c r="X75" s="834"/>
      <c r="Y75" s="172" t="s">
        <v>39</v>
      </c>
      <c r="Z75" s="284" t="str">
        <f>IF(AR74&lt;&gt;"該当","",IF(AM74=TRUE,"○","×"))</f>
        <v/>
      </c>
      <c r="AA75" s="352"/>
      <c r="AB75" s="352"/>
      <c r="AC75" s="352"/>
      <c r="AD75" s="352"/>
      <c r="AE75" s="352"/>
      <c r="AF75" s="352"/>
      <c r="AG75" s="352"/>
      <c r="AH75" s="352"/>
      <c r="AI75" s="352"/>
      <c r="AJ75" s="352"/>
      <c r="AK75" s="352"/>
      <c r="AL75" s="352"/>
      <c r="AM75" s="646" t="s">
        <v>86</v>
      </c>
      <c r="AN75" s="553"/>
      <c r="AO75" s="553"/>
      <c r="AP75" s="553"/>
      <c r="AQ75" s="553"/>
      <c r="AR75" s="725"/>
      <c r="AS75" s="725"/>
      <c r="AT75" s="553"/>
      <c r="AU75" s="553"/>
      <c r="AV75" s="553"/>
      <c r="AW75" s="553"/>
      <c r="AX75" s="553"/>
      <c r="AY75" s="553"/>
      <c r="AZ75" s="553"/>
      <c r="BA75" s="553"/>
      <c r="BB75" s="553"/>
      <c r="BC75" s="554"/>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5" t="s">
        <v>2337</v>
      </c>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6" t="s">
        <v>91</v>
      </c>
      <c r="D79" s="682"/>
      <c r="E79" s="682"/>
      <c r="F79" s="682"/>
      <c r="G79" s="682"/>
      <c r="H79" s="682"/>
      <c r="I79" s="682"/>
      <c r="J79" s="682"/>
      <c r="K79" s="682"/>
      <c r="L79" s="682"/>
      <c r="M79" s="682"/>
      <c r="N79" s="682"/>
      <c r="O79" s="682"/>
      <c r="P79" s="682"/>
      <c r="Q79" s="682"/>
      <c r="R79" s="682"/>
      <c r="S79" s="682"/>
      <c r="T79" s="683"/>
      <c r="U79" s="837">
        <f>SUM('別紙様式6-2 事業所個票１:事業所個票10'!BA51)</f>
        <v>0</v>
      </c>
      <c r="V79" s="838"/>
      <c r="W79" s="838"/>
      <c r="X79" s="838"/>
      <c r="Y79" s="838"/>
      <c r="Z79" s="357" t="s">
        <v>32</v>
      </c>
      <c r="AA79" s="275" t="s">
        <v>39</v>
      </c>
      <c r="AB79" s="550"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1" t="s">
        <v>92</v>
      </c>
      <c r="D80" s="691"/>
      <c r="E80" s="691"/>
      <c r="F80" s="691"/>
      <c r="G80" s="691"/>
      <c r="H80" s="691"/>
      <c r="I80" s="691"/>
      <c r="J80" s="691"/>
      <c r="K80" s="691"/>
      <c r="L80" s="691"/>
      <c r="M80" s="691"/>
      <c r="N80" s="691"/>
      <c r="O80" s="691"/>
      <c r="P80" s="691"/>
      <c r="Q80" s="691"/>
      <c r="R80" s="691"/>
      <c r="S80" s="691"/>
      <c r="T80" s="692"/>
      <c r="U80" s="837">
        <f>U81+U86</f>
        <v>0</v>
      </c>
      <c r="V80" s="838"/>
      <c r="W80" s="838"/>
      <c r="X80" s="838"/>
      <c r="Y80" s="838"/>
      <c r="Z80" s="333" t="s">
        <v>32</v>
      </c>
      <c r="AA80" s="275" t="s">
        <v>39</v>
      </c>
      <c r="AB80" s="551"/>
      <c r="AC80" s="275"/>
      <c r="AD80" s="275"/>
      <c r="AE80" s="275"/>
      <c r="AF80" s="275"/>
      <c r="AG80" s="275"/>
      <c r="AH80" s="322"/>
      <c r="AI80" s="322"/>
      <c r="AJ80" s="322"/>
      <c r="AK80" s="322"/>
      <c r="AL80" s="322"/>
      <c r="AM80" s="358"/>
    </row>
    <row r="81" spans="1:55" ht="9.75" customHeight="1" thickBot="1">
      <c r="A81" s="256"/>
      <c r="B81" s="356"/>
      <c r="C81" s="804" t="s">
        <v>93</v>
      </c>
      <c r="D81" s="803"/>
      <c r="E81" s="807" t="s">
        <v>94</v>
      </c>
      <c r="F81" s="808"/>
      <c r="G81" s="808"/>
      <c r="H81" s="808"/>
      <c r="I81" s="808"/>
      <c r="J81" s="808"/>
      <c r="K81" s="808"/>
      <c r="L81" s="808"/>
      <c r="M81" s="808"/>
      <c r="N81" s="808"/>
      <c r="O81" s="808"/>
      <c r="P81" s="808"/>
      <c r="Q81" s="808"/>
      <c r="R81" s="808"/>
      <c r="S81" s="808"/>
      <c r="T81" s="809"/>
      <c r="U81" s="813"/>
      <c r="V81" s="814"/>
      <c r="W81" s="814"/>
      <c r="X81" s="814"/>
      <c r="Y81" s="815"/>
      <c r="Z81" s="826" t="s">
        <v>32</v>
      </c>
      <c r="AA81" s="797" t="s">
        <v>39</v>
      </c>
      <c r="AB81" s="256"/>
      <c r="AC81" s="339"/>
      <c r="AD81" s="359"/>
      <c r="AE81" s="359"/>
      <c r="AF81" s="339"/>
      <c r="AG81" s="256"/>
      <c r="AH81" s="322"/>
      <c r="AI81" s="256"/>
      <c r="AJ81" s="322"/>
      <c r="AK81" s="256"/>
      <c r="AL81" s="322"/>
      <c r="AM81" s="358"/>
    </row>
    <row r="82" spans="1:55" ht="9.75" customHeight="1" thickBot="1">
      <c r="A82" s="256"/>
      <c r="B82" s="356"/>
      <c r="C82" s="804"/>
      <c r="D82" s="803"/>
      <c r="E82" s="810"/>
      <c r="F82" s="811"/>
      <c r="G82" s="811"/>
      <c r="H82" s="811"/>
      <c r="I82" s="811"/>
      <c r="J82" s="811"/>
      <c r="K82" s="811"/>
      <c r="L82" s="811"/>
      <c r="M82" s="811"/>
      <c r="N82" s="811"/>
      <c r="O82" s="811"/>
      <c r="P82" s="811"/>
      <c r="Q82" s="811"/>
      <c r="R82" s="811"/>
      <c r="S82" s="811"/>
      <c r="T82" s="812"/>
      <c r="U82" s="792"/>
      <c r="V82" s="793"/>
      <c r="W82" s="793"/>
      <c r="X82" s="793"/>
      <c r="Y82" s="794"/>
      <c r="Z82" s="827"/>
      <c r="AA82" s="797"/>
      <c r="AB82" s="818" t="s">
        <v>69</v>
      </c>
      <c r="AC82" s="819">
        <f>IFERROR(U83/U81*100,0)</f>
        <v>0</v>
      </c>
      <c r="AD82" s="820"/>
      <c r="AE82" s="821"/>
      <c r="AF82" s="825" t="s">
        <v>88</v>
      </c>
      <c r="AG82" s="825" t="s">
        <v>70</v>
      </c>
      <c r="AH82" s="776" t="s">
        <v>39</v>
      </c>
      <c r="AI82" s="550" t="s">
        <v>2406</v>
      </c>
      <c r="AJ82" s="322"/>
      <c r="AK82" s="256"/>
      <c r="AL82" s="322"/>
      <c r="AM82" s="777" t="s">
        <v>2338</v>
      </c>
      <c r="AN82" s="778"/>
      <c r="AO82" s="778"/>
      <c r="AP82" s="778"/>
      <c r="AQ82" s="778"/>
      <c r="AR82" s="778"/>
      <c r="AS82" s="778"/>
      <c r="AT82" s="778"/>
      <c r="AU82" s="778"/>
      <c r="AV82" s="778"/>
      <c r="AW82" s="778"/>
      <c r="AX82" s="778"/>
      <c r="AY82" s="778"/>
      <c r="AZ82" s="778"/>
      <c r="BA82" s="778"/>
      <c r="BB82" s="778"/>
      <c r="BC82" s="779"/>
    </row>
    <row r="83" spans="1:55" ht="9.75" customHeight="1" thickBot="1">
      <c r="A83" s="256"/>
      <c r="B83" s="356"/>
      <c r="C83" s="804"/>
      <c r="D83" s="803"/>
      <c r="E83" s="311"/>
      <c r="F83" s="783" t="s">
        <v>2339</v>
      </c>
      <c r="G83" s="784"/>
      <c r="H83" s="784"/>
      <c r="I83" s="784"/>
      <c r="J83" s="784"/>
      <c r="K83" s="784"/>
      <c r="L83" s="784"/>
      <c r="M83" s="784"/>
      <c r="N83" s="784"/>
      <c r="O83" s="784"/>
      <c r="P83" s="784"/>
      <c r="Q83" s="784"/>
      <c r="R83" s="784"/>
      <c r="S83" s="784"/>
      <c r="T83" s="784"/>
      <c r="U83" s="789"/>
      <c r="V83" s="790"/>
      <c r="W83" s="790"/>
      <c r="X83" s="790"/>
      <c r="Y83" s="791"/>
      <c r="Z83" s="828" t="s">
        <v>32</v>
      </c>
      <c r="AA83" s="797" t="s">
        <v>39</v>
      </c>
      <c r="AB83" s="818"/>
      <c r="AC83" s="822"/>
      <c r="AD83" s="823"/>
      <c r="AE83" s="824"/>
      <c r="AF83" s="825"/>
      <c r="AG83" s="825"/>
      <c r="AH83" s="776"/>
      <c r="AI83" s="551"/>
      <c r="AJ83" s="322"/>
      <c r="AK83" s="256"/>
      <c r="AL83" s="322"/>
      <c r="AM83" s="780"/>
      <c r="AN83" s="781"/>
      <c r="AO83" s="781"/>
      <c r="AP83" s="781"/>
      <c r="AQ83" s="781"/>
      <c r="AR83" s="781"/>
      <c r="AS83" s="781"/>
      <c r="AT83" s="781"/>
      <c r="AU83" s="781"/>
      <c r="AV83" s="781"/>
      <c r="AW83" s="781"/>
      <c r="AX83" s="781"/>
      <c r="AY83" s="781"/>
      <c r="AZ83" s="781"/>
      <c r="BA83" s="781"/>
      <c r="BB83" s="781"/>
      <c r="BC83" s="782"/>
    </row>
    <row r="84" spans="1:55" ht="9.75" customHeight="1" thickBot="1">
      <c r="A84" s="256"/>
      <c r="B84" s="356"/>
      <c r="C84" s="804"/>
      <c r="D84" s="803"/>
      <c r="E84" s="360"/>
      <c r="F84" s="785"/>
      <c r="G84" s="786"/>
      <c r="H84" s="786"/>
      <c r="I84" s="786"/>
      <c r="J84" s="786"/>
      <c r="K84" s="786"/>
      <c r="L84" s="786"/>
      <c r="M84" s="786"/>
      <c r="N84" s="786"/>
      <c r="O84" s="786"/>
      <c r="P84" s="786"/>
      <c r="Q84" s="786"/>
      <c r="R84" s="786"/>
      <c r="S84" s="786"/>
      <c r="T84" s="786"/>
      <c r="U84" s="792"/>
      <c r="V84" s="793"/>
      <c r="W84" s="793"/>
      <c r="X84" s="793"/>
      <c r="Y84" s="794"/>
      <c r="Z84" s="829"/>
      <c r="AA84" s="797"/>
      <c r="AB84" s="256"/>
      <c r="AC84" s="256"/>
      <c r="AD84" s="256"/>
      <c r="AE84" s="256"/>
      <c r="AF84" s="256"/>
      <c r="AG84" s="256"/>
      <c r="AH84" s="256"/>
      <c r="AI84" s="256"/>
      <c r="AJ84" s="322"/>
      <c r="AK84" s="322"/>
      <c r="AL84" s="322"/>
    </row>
    <row r="85" spans="1:55" ht="15" customHeight="1" thickBot="1">
      <c r="A85" s="256"/>
      <c r="B85" s="356"/>
      <c r="C85" s="805"/>
      <c r="D85" s="806"/>
      <c r="E85" s="361"/>
      <c r="F85" s="787"/>
      <c r="G85" s="788"/>
      <c r="H85" s="788"/>
      <c r="I85" s="788"/>
      <c r="J85" s="788"/>
      <c r="K85" s="788"/>
      <c r="L85" s="788"/>
      <c r="M85" s="788"/>
      <c r="N85" s="788"/>
      <c r="O85" s="788"/>
      <c r="P85" s="788"/>
      <c r="Q85" s="788"/>
      <c r="R85" s="788"/>
      <c r="S85" s="788"/>
      <c r="T85" s="788"/>
      <c r="U85" s="362" t="s">
        <v>69</v>
      </c>
      <c r="V85" s="830">
        <f>U83/2</f>
        <v>0</v>
      </c>
      <c r="W85" s="830"/>
      <c r="X85" s="830"/>
      <c r="Y85" s="101" t="s">
        <v>32</v>
      </c>
      <c r="Z85" s="3" t="s">
        <v>70</v>
      </c>
      <c r="AA85" s="102"/>
      <c r="AB85" s="343"/>
      <c r="AC85" s="343"/>
      <c r="AD85" s="344"/>
      <c r="AE85" s="799"/>
      <c r="AF85" s="799"/>
      <c r="AG85" s="339"/>
      <c r="AH85" s="256"/>
      <c r="AI85" s="348"/>
      <c r="AJ85" s="322"/>
      <c r="AK85" s="322"/>
      <c r="AL85" s="322"/>
      <c r="AM85" s="358"/>
    </row>
    <row r="86" spans="1:55" ht="9.75" customHeight="1" thickBot="1">
      <c r="A86" s="256"/>
      <c r="B86" s="356"/>
      <c r="C86" s="800" t="s">
        <v>95</v>
      </c>
      <c r="D86" s="801"/>
      <c r="E86" s="807" t="s">
        <v>96</v>
      </c>
      <c r="F86" s="808"/>
      <c r="G86" s="808"/>
      <c r="H86" s="808"/>
      <c r="I86" s="808"/>
      <c r="J86" s="808"/>
      <c r="K86" s="808"/>
      <c r="L86" s="808"/>
      <c r="M86" s="808"/>
      <c r="N86" s="808"/>
      <c r="O86" s="808"/>
      <c r="P86" s="808"/>
      <c r="Q86" s="808"/>
      <c r="R86" s="808"/>
      <c r="S86" s="808"/>
      <c r="T86" s="809"/>
      <c r="U86" s="813"/>
      <c r="V86" s="814"/>
      <c r="W86" s="814"/>
      <c r="X86" s="814"/>
      <c r="Y86" s="815"/>
      <c r="Z86" s="816" t="s">
        <v>32</v>
      </c>
      <c r="AA86" s="797" t="s">
        <v>39</v>
      </c>
      <c r="AB86" s="343"/>
      <c r="AC86" s="256"/>
      <c r="AD86" s="339"/>
      <c r="AE86" s="359"/>
      <c r="AF86" s="359"/>
      <c r="AG86" s="339"/>
      <c r="AH86" s="256"/>
      <c r="AI86" s="256"/>
      <c r="AJ86" s="322"/>
      <c r="AK86" s="322"/>
      <c r="AL86" s="322"/>
      <c r="AM86" s="358"/>
    </row>
    <row r="87" spans="1:55" ht="9.75" customHeight="1" thickBot="1">
      <c r="A87" s="256"/>
      <c r="B87" s="356"/>
      <c r="C87" s="802"/>
      <c r="D87" s="803"/>
      <c r="E87" s="810"/>
      <c r="F87" s="811"/>
      <c r="G87" s="811"/>
      <c r="H87" s="811"/>
      <c r="I87" s="811"/>
      <c r="J87" s="811"/>
      <c r="K87" s="811"/>
      <c r="L87" s="811"/>
      <c r="M87" s="811"/>
      <c r="N87" s="811"/>
      <c r="O87" s="811"/>
      <c r="P87" s="811"/>
      <c r="Q87" s="811"/>
      <c r="R87" s="811"/>
      <c r="S87" s="811"/>
      <c r="T87" s="812"/>
      <c r="U87" s="792"/>
      <c r="V87" s="793"/>
      <c r="W87" s="793"/>
      <c r="X87" s="793"/>
      <c r="Y87" s="794"/>
      <c r="Z87" s="817"/>
      <c r="AA87" s="797"/>
      <c r="AB87" s="818" t="s">
        <v>69</v>
      </c>
      <c r="AC87" s="819">
        <f>IFERROR(U88/U86*100,0)</f>
        <v>0</v>
      </c>
      <c r="AD87" s="820"/>
      <c r="AE87" s="821"/>
      <c r="AF87" s="825" t="s">
        <v>88</v>
      </c>
      <c r="AG87" s="825" t="s">
        <v>70</v>
      </c>
      <c r="AH87" s="776" t="s">
        <v>39</v>
      </c>
      <c r="AI87" s="550" t="s">
        <v>2406</v>
      </c>
      <c r="AJ87" s="322"/>
      <c r="AK87" s="322"/>
      <c r="AL87" s="322"/>
      <c r="AM87" s="777" t="s">
        <v>2340</v>
      </c>
      <c r="AN87" s="778"/>
      <c r="AO87" s="778"/>
      <c r="AP87" s="778"/>
      <c r="AQ87" s="778"/>
      <c r="AR87" s="778"/>
      <c r="AS87" s="778"/>
      <c r="AT87" s="778"/>
      <c r="AU87" s="778"/>
      <c r="AV87" s="778"/>
      <c r="AW87" s="778"/>
      <c r="AX87" s="778"/>
      <c r="AY87" s="778"/>
      <c r="AZ87" s="778"/>
      <c r="BA87" s="778"/>
      <c r="BB87" s="778"/>
      <c r="BC87" s="779"/>
    </row>
    <row r="88" spans="1:55" ht="9.75" customHeight="1" thickBot="1">
      <c r="A88" s="256"/>
      <c r="B88" s="356"/>
      <c r="C88" s="802"/>
      <c r="D88" s="803"/>
      <c r="E88" s="363"/>
      <c r="F88" s="783" t="s">
        <v>2341</v>
      </c>
      <c r="G88" s="784"/>
      <c r="H88" s="784"/>
      <c r="I88" s="784"/>
      <c r="J88" s="784"/>
      <c r="K88" s="784"/>
      <c r="L88" s="784"/>
      <c r="M88" s="784"/>
      <c r="N88" s="784"/>
      <c r="O88" s="784"/>
      <c r="P88" s="784"/>
      <c r="Q88" s="784"/>
      <c r="R88" s="784"/>
      <c r="S88" s="784"/>
      <c r="T88" s="784"/>
      <c r="U88" s="789"/>
      <c r="V88" s="790"/>
      <c r="W88" s="790"/>
      <c r="X88" s="790"/>
      <c r="Y88" s="791"/>
      <c r="Z88" s="795" t="s">
        <v>32</v>
      </c>
      <c r="AA88" s="797" t="s">
        <v>39</v>
      </c>
      <c r="AB88" s="818"/>
      <c r="AC88" s="822"/>
      <c r="AD88" s="823"/>
      <c r="AE88" s="824"/>
      <c r="AF88" s="825"/>
      <c r="AG88" s="825"/>
      <c r="AH88" s="776"/>
      <c r="AI88" s="551"/>
      <c r="AJ88" s="322"/>
      <c r="AK88" s="322"/>
      <c r="AL88" s="322"/>
      <c r="AM88" s="780"/>
      <c r="AN88" s="781"/>
      <c r="AO88" s="781"/>
      <c r="AP88" s="781"/>
      <c r="AQ88" s="781"/>
      <c r="AR88" s="781"/>
      <c r="AS88" s="781"/>
      <c r="AT88" s="781"/>
      <c r="AU88" s="781"/>
      <c r="AV88" s="781"/>
      <c r="AW88" s="781"/>
      <c r="AX88" s="781"/>
      <c r="AY88" s="781"/>
      <c r="AZ88" s="781"/>
      <c r="BA88" s="781"/>
      <c r="BB88" s="781"/>
      <c r="BC88" s="782"/>
    </row>
    <row r="89" spans="1:55" ht="9.75" customHeight="1" thickBot="1">
      <c r="A89" s="256"/>
      <c r="B89" s="356"/>
      <c r="C89" s="804"/>
      <c r="D89" s="803"/>
      <c r="E89" s="364"/>
      <c r="F89" s="785"/>
      <c r="G89" s="786"/>
      <c r="H89" s="786"/>
      <c r="I89" s="786"/>
      <c r="J89" s="786"/>
      <c r="K89" s="786"/>
      <c r="L89" s="786"/>
      <c r="M89" s="786"/>
      <c r="N89" s="786"/>
      <c r="O89" s="786"/>
      <c r="P89" s="786"/>
      <c r="Q89" s="786"/>
      <c r="R89" s="786"/>
      <c r="S89" s="786"/>
      <c r="T89" s="786"/>
      <c r="U89" s="792"/>
      <c r="V89" s="793"/>
      <c r="W89" s="793"/>
      <c r="X89" s="793"/>
      <c r="Y89" s="794"/>
      <c r="Z89" s="796"/>
      <c r="AA89" s="797"/>
      <c r="AB89" s="256"/>
      <c r="AC89" s="256"/>
      <c r="AD89" s="256"/>
      <c r="AE89" s="256"/>
      <c r="AF89" s="256"/>
      <c r="AG89" s="256"/>
      <c r="AH89" s="256"/>
      <c r="AI89" s="256"/>
      <c r="AJ89" s="322"/>
      <c r="AK89" s="322"/>
      <c r="AL89" s="322"/>
    </row>
    <row r="90" spans="1:55" ht="16.5" customHeight="1">
      <c r="A90" s="256"/>
      <c r="B90" s="356"/>
      <c r="C90" s="805"/>
      <c r="D90" s="806"/>
      <c r="E90" s="365"/>
      <c r="F90" s="787"/>
      <c r="G90" s="788"/>
      <c r="H90" s="788"/>
      <c r="I90" s="788"/>
      <c r="J90" s="788"/>
      <c r="K90" s="788"/>
      <c r="L90" s="788"/>
      <c r="M90" s="788"/>
      <c r="N90" s="788"/>
      <c r="O90" s="788"/>
      <c r="P90" s="788"/>
      <c r="Q90" s="788"/>
      <c r="R90" s="788"/>
      <c r="S90" s="788"/>
      <c r="T90" s="788"/>
      <c r="U90" s="347" t="s">
        <v>69</v>
      </c>
      <c r="V90" s="798">
        <f>U88/2</f>
        <v>0</v>
      </c>
      <c r="W90" s="798"/>
      <c r="X90" s="798"/>
      <c r="Y90" s="100" t="s">
        <v>32</v>
      </c>
      <c r="Z90" s="4" t="s">
        <v>70</v>
      </c>
      <c r="AA90" s="102"/>
      <c r="AB90" s="343"/>
      <c r="AC90" s="344"/>
      <c r="AD90" s="799"/>
      <c r="AE90" s="799"/>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2" t="s">
        <v>98</v>
      </c>
      <c r="C92" s="742"/>
      <c r="D92" s="742"/>
      <c r="E92" s="742"/>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3" t="str">
        <f>IF(SUM('別紙様式6-2 事業所個票１:事業所個票10'!CI4)&gt;=1,"該当","")</f>
        <v/>
      </c>
      <c r="AJ93" s="774"/>
      <c r="AK93" s="775"/>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3" t="str">
        <f>IF(SUM('別紙様式6-2 事業所個票１:事業所個票10'!CI4)=0,"該当","")</f>
        <v>該当</v>
      </c>
      <c r="AJ95" s="774"/>
      <c r="AK95" s="775"/>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3" t="s">
        <v>103</v>
      </c>
      <c r="D97" s="753"/>
      <c r="E97" s="753"/>
      <c r="F97" s="753"/>
      <c r="G97" s="753"/>
      <c r="H97" s="753"/>
      <c r="I97" s="753"/>
      <c r="J97" s="753"/>
      <c r="K97" s="753"/>
      <c r="L97" s="753"/>
      <c r="M97" s="753"/>
      <c r="N97" s="753"/>
      <c r="O97" s="753"/>
      <c r="P97" s="753"/>
      <c r="Q97" s="753"/>
      <c r="R97" s="753"/>
      <c r="S97" s="753"/>
      <c r="T97" s="75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9"/>
      <c r="D98" s="700"/>
      <c r="E98" s="754" t="s">
        <v>104</v>
      </c>
      <c r="F98" s="754"/>
      <c r="G98" s="754"/>
      <c r="H98" s="754"/>
      <c r="I98" s="754"/>
      <c r="J98" s="754"/>
      <c r="K98" s="754"/>
      <c r="L98" s="754"/>
      <c r="M98" s="754"/>
      <c r="N98" s="754"/>
      <c r="O98" s="754"/>
      <c r="P98" s="754"/>
      <c r="Q98" s="754"/>
      <c r="R98" s="755"/>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3" t="s">
        <v>2237</v>
      </c>
      <c r="AO99" s="733"/>
      <c r="AP99" s="7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3" t="s">
        <v>2238</v>
      </c>
      <c r="AO100" s="733"/>
      <c r="AP100" s="7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8" t="s">
        <v>111</v>
      </c>
      <c r="D103" s="738"/>
      <c r="E103" s="738"/>
      <c r="F103" s="738"/>
      <c r="G103" s="738"/>
      <c r="H103" s="738"/>
      <c r="I103" s="738"/>
      <c r="J103" s="738"/>
      <c r="K103" s="738"/>
      <c r="L103" s="325"/>
      <c r="M103" s="699"/>
      <c r="N103" s="700"/>
      <c r="O103" s="770" t="s">
        <v>112</v>
      </c>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2"/>
      <c r="AK103" s="284" t="str">
        <f>IF(T98="○","",(IF(AM100=TRUE,"○","×")))</f>
        <v>×</v>
      </c>
      <c r="AL103" s="265"/>
      <c r="AM103" s="687" t="s">
        <v>2147</v>
      </c>
      <c r="AN103" s="693"/>
      <c r="AO103" s="693"/>
      <c r="AP103" s="693"/>
      <c r="AQ103" s="693"/>
      <c r="AR103" s="693"/>
      <c r="AS103" s="693"/>
      <c r="AT103" s="693"/>
      <c r="AU103" s="693"/>
      <c r="AV103" s="693"/>
      <c r="AW103" s="693"/>
      <c r="AX103" s="693"/>
      <c r="AY103" s="693"/>
      <c r="AZ103" s="693"/>
      <c r="BA103" s="693"/>
      <c r="BB103" s="693"/>
      <c r="BC103" s="694"/>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3" t="s">
        <v>113</v>
      </c>
      <c r="D105" s="753"/>
      <c r="E105" s="753"/>
      <c r="F105" s="753"/>
      <c r="G105" s="753"/>
      <c r="H105" s="753"/>
      <c r="I105" s="753"/>
      <c r="J105" s="753"/>
      <c r="K105" s="753"/>
      <c r="L105" s="753"/>
      <c r="M105" s="753"/>
      <c r="N105" s="753"/>
      <c r="O105" s="753"/>
      <c r="P105" s="753"/>
      <c r="Q105" s="753"/>
      <c r="R105" s="75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9"/>
      <c r="D106" s="700"/>
      <c r="E106" s="754" t="s">
        <v>114</v>
      </c>
      <c r="F106" s="754"/>
      <c r="G106" s="754"/>
      <c r="H106" s="754"/>
      <c r="I106" s="754"/>
      <c r="J106" s="754"/>
      <c r="K106" s="754"/>
      <c r="L106" s="754"/>
      <c r="M106" s="754"/>
      <c r="N106" s="754"/>
      <c r="O106" s="754"/>
      <c r="P106" s="754"/>
      <c r="Q106" s="754"/>
      <c r="R106" s="755"/>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6"/>
      <c r="C107" s="381" t="s">
        <v>105</v>
      </c>
      <c r="D107" s="757" t="s">
        <v>115</v>
      </c>
      <c r="E107" s="758"/>
      <c r="F107" s="758"/>
      <c r="G107" s="758"/>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60"/>
      <c r="AL107" s="265"/>
      <c r="AM107" s="162" t="b">
        <v>0</v>
      </c>
      <c r="AN107" s="733" t="s">
        <v>2237</v>
      </c>
      <c r="AO107" s="733"/>
      <c r="AP107" s="733"/>
      <c r="AQ107" s="258"/>
      <c r="AR107" s="162" t="b">
        <v>0</v>
      </c>
      <c r="AS107" s="733" t="s">
        <v>2239</v>
      </c>
      <c r="AT107" s="733"/>
      <c r="AU107" s="733"/>
    </row>
    <row r="108" spans="1:55" s="266" customFormat="1" ht="25.5" customHeight="1" thickBot="1">
      <c r="A108" s="265"/>
      <c r="B108" s="756"/>
      <c r="C108" s="708"/>
      <c r="D108" s="710" t="s">
        <v>116</v>
      </c>
      <c r="E108" s="711"/>
      <c r="F108" s="711"/>
      <c r="G108" s="711"/>
      <c r="H108" s="743"/>
      <c r="I108" s="745" t="s">
        <v>33</v>
      </c>
      <c r="J108" s="747" t="s">
        <v>117</v>
      </c>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9"/>
      <c r="AL108" s="265"/>
      <c r="AM108" s="162" t="b">
        <v>0</v>
      </c>
      <c r="AN108" s="733" t="s">
        <v>2238</v>
      </c>
      <c r="AO108" s="733"/>
      <c r="AP108" s="733"/>
      <c r="AQ108" s="402"/>
      <c r="AR108" s="162" t="b">
        <v>0</v>
      </c>
      <c r="AS108" s="733" t="s">
        <v>2240</v>
      </c>
      <c r="AT108" s="733"/>
      <c r="AU108" s="733"/>
      <c r="AV108" s="402"/>
      <c r="AW108" s="402"/>
      <c r="AX108" s="402"/>
      <c r="AY108" s="402"/>
      <c r="AZ108" s="402"/>
      <c r="BA108" s="402"/>
      <c r="BB108" s="402"/>
      <c r="BC108" s="402"/>
    </row>
    <row r="109" spans="1:55" s="266" customFormat="1" ht="33" customHeight="1" thickBot="1">
      <c r="A109" s="265"/>
      <c r="B109" s="756"/>
      <c r="C109" s="708"/>
      <c r="D109" s="712"/>
      <c r="E109" s="713"/>
      <c r="F109" s="713"/>
      <c r="G109" s="713"/>
      <c r="H109" s="744"/>
      <c r="I109" s="746"/>
      <c r="J109" s="750"/>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2"/>
      <c r="AL109" s="265"/>
      <c r="AM109" s="687" t="s">
        <v>2342</v>
      </c>
      <c r="AN109" s="688"/>
      <c r="AO109" s="688"/>
      <c r="AP109" s="688"/>
      <c r="AQ109" s="688"/>
      <c r="AR109" s="688"/>
      <c r="AS109" s="688"/>
      <c r="AT109" s="688"/>
      <c r="AU109" s="688"/>
      <c r="AV109" s="688"/>
      <c r="AW109" s="688"/>
      <c r="AX109" s="688"/>
      <c r="AY109" s="688"/>
      <c r="AZ109" s="688"/>
      <c r="BA109" s="688"/>
      <c r="BB109" s="688"/>
      <c r="BC109" s="689"/>
    </row>
    <row r="110" spans="1:55" s="266" customFormat="1" ht="19.5" customHeight="1" thickBot="1">
      <c r="A110" s="265"/>
      <c r="B110" s="756"/>
      <c r="C110" s="708"/>
      <c r="D110" s="712"/>
      <c r="E110" s="713"/>
      <c r="F110" s="713"/>
      <c r="G110" s="713"/>
      <c r="H110" s="761"/>
      <c r="I110" s="763" t="s">
        <v>40</v>
      </c>
      <c r="J110" s="403" t="s">
        <v>118</v>
      </c>
      <c r="K110" s="404"/>
      <c r="L110" s="404"/>
      <c r="M110" s="404"/>
      <c r="N110" s="404"/>
      <c r="O110" s="404"/>
      <c r="P110" s="404"/>
      <c r="Q110" s="404"/>
      <c r="R110" s="404"/>
      <c r="S110" s="765" t="s">
        <v>119</v>
      </c>
      <c r="T110" s="765"/>
      <c r="U110" s="765"/>
      <c r="V110" s="765"/>
      <c r="W110" s="765"/>
      <c r="X110" s="765"/>
      <c r="Y110" s="765"/>
      <c r="Z110" s="765"/>
      <c r="AA110" s="765"/>
      <c r="AB110" s="765"/>
      <c r="AC110" s="765"/>
      <c r="AD110" s="765"/>
      <c r="AE110" s="765"/>
      <c r="AF110" s="765"/>
      <c r="AG110" s="765"/>
      <c r="AH110" s="765"/>
      <c r="AI110" s="765"/>
      <c r="AJ110" s="765"/>
      <c r="AK110" s="766"/>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6"/>
      <c r="C111" s="709"/>
      <c r="D111" s="714"/>
      <c r="E111" s="715"/>
      <c r="F111" s="715"/>
      <c r="G111" s="715"/>
      <c r="H111" s="762"/>
      <c r="I111" s="764"/>
      <c r="J111" s="767"/>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9"/>
      <c r="AL111" s="265"/>
      <c r="AM111" s="687" t="s">
        <v>2343</v>
      </c>
      <c r="AN111" s="688"/>
      <c r="AO111" s="688"/>
      <c r="AP111" s="688"/>
      <c r="AQ111" s="688"/>
      <c r="AR111" s="688"/>
      <c r="AS111" s="688"/>
      <c r="AT111" s="688"/>
      <c r="AU111" s="688"/>
      <c r="AV111" s="688"/>
      <c r="AW111" s="688"/>
      <c r="AX111" s="688"/>
      <c r="AY111" s="688"/>
      <c r="AZ111" s="688"/>
      <c r="BA111" s="688"/>
      <c r="BB111" s="688"/>
      <c r="BC111" s="68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8" t="s">
        <v>2344</v>
      </c>
      <c r="D114" s="738"/>
      <c r="E114" s="738"/>
      <c r="F114" s="738"/>
      <c r="G114" s="738"/>
      <c r="H114" s="738"/>
      <c r="I114" s="738"/>
      <c r="J114" s="738"/>
      <c r="K114" s="738"/>
      <c r="L114" s="325"/>
      <c r="M114" s="699"/>
      <c r="N114" s="700"/>
      <c r="O114" s="739" t="s">
        <v>121</v>
      </c>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1"/>
      <c r="AK114" s="284" t="str">
        <f>IF(T106="○","",(IF(AM108=TRUE,"○","×")))</f>
        <v>×</v>
      </c>
      <c r="AL114" s="265"/>
      <c r="AM114" s="687" t="s">
        <v>2148</v>
      </c>
      <c r="AN114" s="693"/>
      <c r="AO114" s="693"/>
      <c r="AP114" s="693"/>
      <c r="AQ114" s="693"/>
      <c r="AR114" s="693"/>
      <c r="AS114" s="693"/>
      <c r="AT114" s="693"/>
      <c r="AU114" s="693"/>
      <c r="AV114" s="693"/>
      <c r="AW114" s="693"/>
      <c r="AX114" s="693"/>
      <c r="AY114" s="693"/>
      <c r="AZ114" s="693"/>
      <c r="BA114" s="693"/>
      <c r="BB114" s="693"/>
      <c r="BC114" s="694"/>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2" t="s">
        <v>122</v>
      </c>
      <c r="C116" s="742"/>
      <c r="D116" s="742"/>
      <c r="E116" s="742"/>
      <c r="F116" s="742"/>
      <c r="G116" s="742"/>
      <c r="H116" s="742"/>
      <c r="I116" s="742"/>
      <c r="J116" s="742"/>
      <c r="K116" s="742"/>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3" t="s">
        <v>2239</v>
      </c>
      <c r="AT117" s="733"/>
      <c r="AU117" s="733"/>
    </row>
    <row r="118" spans="1:55" s="266" customFormat="1" ht="20.25" customHeight="1" thickBot="1">
      <c r="A118" s="265"/>
      <c r="B118" s="699"/>
      <c r="C118" s="700"/>
      <c r="D118" s="734" t="s">
        <v>114</v>
      </c>
      <c r="E118" s="734"/>
      <c r="F118" s="734"/>
      <c r="G118" s="734"/>
      <c r="H118" s="734"/>
      <c r="I118" s="734"/>
      <c r="J118" s="734"/>
      <c r="K118" s="734"/>
      <c r="L118" s="734"/>
      <c r="M118" s="734"/>
      <c r="N118" s="734"/>
      <c r="O118" s="734"/>
      <c r="P118" s="734"/>
      <c r="Q118" s="735"/>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3" t="s">
        <v>2237</v>
      </c>
      <c r="AO118" s="733"/>
      <c r="AP118" s="733"/>
      <c r="AR118" s="162" t="b">
        <v>0</v>
      </c>
      <c r="AS118" s="733" t="s">
        <v>2240</v>
      </c>
      <c r="AT118" s="733"/>
      <c r="AU118" s="733"/>
    </row>
    <row r="119" spans="1:55" s="266" customFormat="1" ht="28.5" customHeight="1" thickBot="1">
      <c r="A119" s="265"/>
      <c r="B119" s="381" t="s">
        <v>105</v>
      </c>
      <c r="C119" s="736" t="s">
        <v>124</v>
      </c>
      <c r="D119" s="650"/>
      <c r="E119" s="650"/>
      <c r="F119" s="650"/>
      <c r="G119" s="650"/>
      <c r="H119" s="650"/>
      <c r="I119" s="650"/>
      <c r="J119" s="650"/>
      <c r="K119" s="650"/>
      <c r="L119" s="650"/>
      <c r="M119" s="650"/>
      <c r="N119" s="650"/>
      <c r="O119" s="650"/>
      <c r="P119" s="650"/>
      <c r="Q119" s="650"/>
      <c r="R119" s="650"/>
      <c r="S119" s="653"/>
      <c r="T119" s="650"/>
      <c r="U119" s="650"/>
      <c r="V119" s="650"/>
      <c r="W119" s="650"/>
      <c r="X119" s="650"/>
      <c r="Y119" s="650"/>
      <c r="Z119" s="650"/>
      <c r="AA119" s="650"/>
      <c r="AB119" s="650"/>
      <c r="AC119" s="650"/>
      <c r="AD119" s="650"/>
      <c r="AE119" s="650"/>
      <c r="AF119" s="650"/>
      <c r="AG119" s="650"/>
      <c r="AH119" s="650"/>
      <c r="AI119" s="650"/>
      <c r="AJ119" s="650"/>
      <c r="AK119" s="737"/>
      <c r="AL119" s="265"/>
      <c r="AM119" s="162" t="b">
        <v>0</v>
      </c>
      <c r="AN119" s="733" t="s">
        <v>2238</v>
      </c>
      <c r="AO119" s="733"/>
      <c r="AP119" s="733"/>
      <c r="AR119" s="162" t="b">
        <v>0</v>
      </c>
      <c r="AS119" s="733" t="s">
        <v>2241</v>
      </c>
      <c r="AT119" s="733"/>
      <c r="AU119" s="733"/>
    </row>
    <row r="120" spans="1:55" s="266" customFormat="1" ht="25.5" customHeight="1">
      <c r="A120" s="265"/>
      <c r="B120" s="708"/>
      <c r="C120" s="710" t="s">
        <v>125</v>
      </c>
      <c r="D120" s="711"/>
      <c r="E120" s="711"/>
      <c r="F120" s="711"/>
      <c r="G120" s="417"/>
      <c r="H120" s="418" t="s">
        <v>33</v>
      </c>
      <c r="I120" s="716" t="s">
        <v>126</v>
      </c>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8"/>
      <c r="AL120" s="265"/>
      <c r="AM120" s="632" t="s">
        <v>2345</v>
      </c>
      <c r="AN120" s="719"/>
      <c r="AO120" s="719"/>
      <c r="AP120" s="719"/>
      <c r="AQ120" s="719"/>
      <c r="AR120" s="719"/>
      <c r="AS120" s="719"/>
      <c r="AT120" s="719"/>
      <c r="AU120" s="719"/>
      <c r="AV120" s="719"/>
      <c r="AW120" s="719"/>
      <c r="AX120" s="719"/>
      <c r="AY120" s="719"/>
      <c r="AZ120" s="719"/>
      <c r="BA120" s="719"/>
      <c r="BB120" s="719"/>
      <c r="BC120" s="720"/>
    </row>
    <row r="121" spans="1:55" s="266" customFormat="1" ht="33.75" customHeight="1">
      <c r="A121" s="265"/>
      <c r="B121" s="708"/>
      <c r="C121" s="712"/>
      <c r="D121" s="713"/>
      <c r="E121" s="713"/>
      <c r="F121" s="713"/>
      <c r="G121" s="419"/>
      <c r="H121" s="420" t="s">
        <v>40</v>
      </c>
      <c r="I121" s="727" t="s">
        <v>127</v>
      </c>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9"/>
      <c r="AL121" s="265"/>
      <c r="AM121" s="721"/>
      <c r="AN121" s="722"/>
      <c r="AO121" s="722"/>
      <c r="AP121" s="722"/>
      <c r="AQ121" s="722"/>
      <c r="AR121" s="722"/>
      <c r="AS121" s="722"/>
      <c r="AT121" s="722"/>
      <c r="AU121" s="722"/>
      <c r="AV121" s="722"/>
      <c r="AW121" s="722"/>
      <c r="AX121" s="722"/>
      <c r="AY121" s="722"/>
      <c r="AZ121" s="722"/>
      <c r="BA121" s="722"/>
      <c r="BB121" s="722"/>
      <c r="BC121" s="723"/>
    </row>
    <row r="122" spans="1:55" s="266" customFormat="1" ht="37.5" customHeight="1" thickBot="1">
      <c r="A122" s="265"/>
      <c r="B122" s="709"/>
      <c r="C122" s="714"/>
      <c r="D122" s="715"/>
      <c r="E122" s="715"/>
      <c r="F122" s="715"/>
      <c r="G122" s="421"/>
      <c r="H122" s="422" t="s">
        <v>41</v>
      </c>
      <c r="I122" s="730" t="s">
        <v>128</v>
      </c>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2"/>
      <c r="AL122" s="265"/>
      <c r="AM122" s="724"/>
      <c r="AN122" s="725"/>
      <c r="AO122" s="725"/>
      <c r="AP122" s="725"/>
      <c r="AQ122" s="725"/>
      <c r="AR122" s="725"/>
      <c r="AS122" s="725"/>
      <c r="AT122" s="725"/>
      <c r="AU122" s="725"/>
      <c r="AV122" s="725"/>
      <c r="AW122" s="725"/>
      <c r="AX122" s="725"/>
      <c r="AY122" s="725"/>
      <c r="AZ122" s="725"/>
      <c r="BA122" s="725"/>
      <c r="BB122" s="725"/>
      <c r="BC122" s="726"/>
    </row>
    <row r="123" spans="1:55" s="266" customFormat="1" ht="13.5" customHeight="1">
      <c r="A123" s="265"/>
      <c r="B123" s="423" t="s">
        <v>107</v>
      </c>
      <c r="C123" s="695" t="s">
        <v>120</v>
      </c>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7"/>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8" t="s">
        <v>2346</v>
      </c>
      <c r="C125" s="698"/>
      <c r="D125" s="698"/>
      <c r="E125" s="698"/>
      <c r="F125" s="698"/>
      <c r="G125" s="698"/>
      <c r="H125" s="698"/>
      <c r="I125" s="698"/>
      <c r="J125" s="698"/>
      <c r="K125" s="698"/>
      <c r="L125" s="325"/>
      <c r="M125" s="699"/>
      <c r="N125" s="700"/>
      <c r="O125" s="701" t="s">
        <v>129</v>
      </c>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284" t="str">
        <f>IF(S118="","",IF(S118="○","",IF(AM119=TRUE,"○","×")))</f>
        <v/>
      </c>
      <c r="AL125" s="265"/>
      <c r="AM125" s="646" t="s">
        <v>2149</v>
      </c>
      <c r="AN125" s="553"/>
      <c r="AO125" s="553"/>
      <c r="AP125" s="553"/>
      <c r="AQ125" s="553"/>
      <c r="AR125" s="553"/>
      <c r="AS125" s="553"/>
      <c r="AT125" s="553"/>
      <c r="AU125" s="553"/>
      <c r="AV125" s="553"/>
      <c r="AW125" s="553"/>
      <c r="AX125" s="553"/>
      <c r="AY125" s="553"/>
      <c r="AZ125" s="553"/>
      <c r="BA125" s="553"/>
      <c r="BB125" s="553"/>
      <c r="BC125" s="554"/>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4" t="s">
        <v>130</v>
      </c>
      <c r="C127" s="624"/>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4" t="s">
        <v>132</v>
      </c>
      <c r="C129" s="925"/>
      <c r="D129" s="925"/>
      <c r="E129" s="925"/>
      <c r="F129" s="925"/>
      <c r="G129" s="925"/>
      <c r="H129" s="925"/>
      <c r="I129" s="925"/>
      <c r="J129" s="925"/>
      <c r="K129" s="925"/>
      <c r="L129" s="703" t="s">
        <v>2361</v>
      </c>
      <c r="M129" s="703"/>
      <c r="N129" s="703"/>
      <c r="O129" s="703"/>
      <c r="P129" s="703"/>
      <c r="Q129" s="703"/>
      <c r="R129" s="703"/>
      <c r="S129" s="703"/>
      <c r="T129" s="703"/>
      <c r="U129" s="703"/>
      <c r="V129" s="703"/>
      <c r="W129" s="703"/>
      <c r="X129" s="703"/>
      <c r="Y129" s="703"/>
      <c r="Z129" s="703"/>
      <c r="AA129" s="704"/>
      <c r="AB129" s="426">
        <f>SUM('別紙様式6-2 事業所個票１:事業所個票10'!AG37)</f>
        <v>0</v>
      </c>
      <c r="AC129" s="705" t="s">
        <v>2363</v>
      </c>
      <c r="AD129" s="706" t="str">
        <f>IF(AB130=0,"",IF(AB129&gt;=AB130,"○","×"))</f>
        <v/>
      </c>
      <c r="AE129" s="256"/>
      <c r="AF129" s="256"/>
      <c r="AG129" s="256"/>
      <c r="AH129" s="256"/>
      <c r="AI129" s="256"/>
      <c r="AJ129" s="256"/>
      <c r="AK129" s="256"/>
      <c r="AL129" s="256"/>
      <c r="AM129" s="427" t="str">
        <f>IF(OR(AD129="×",AD131="×"),"×","")</f>
        <v/>
      </c>
    </row>
    <row r="130" spans="1:56" ht="24.75" customHeight="1" thickBot="1">
      <c r="A130" s="256"/>
      <c r="B130" s="955"/>
      <c r="C130" s="956"/>
      <c r="D130" s="956"/>
      <c r="E130" s="956"/>
      <c r="F130" s="956"/>
      <c r="G130" s="956"/>
      <c r="H130" s="956"/>
      <c r="I130" s="956"/>
      <c r="J130" s="956"/>
      <c r="K130" s="956"/>
      <c r="L130" s="703" t="s">
        <v>2362</v>
      </c>
      <c r="M130" s="703"/>
      <c r="N130" s="703"/>
      <c r="O130" s="703"/>
      <c r="P130" s="703"/>
      <c r="Q130" s="703"/>
      <c r="R130" s="703"/>
      <c r="S130" s="703"/>
      <c r="T130" s="703"/>
      <c r="U130" s="703"/>
      <c r="V130" s="703"/>
      <c r="W130" s="703"/>
      <c r="X130" s="703"/>
      <c r="Y130" s="703"/>
      <c r="Z130" s="703"/>
      <c r="AA130" s="704"/>
      <c r="AB130" s="426">
        <f>SUM('別紙様式6-2 事業所個票１:事業所個票10'!CI6)</f>
        <v>0</v>
      </c>
      <c r="AC130" s="705"/>
      <c r="AD130" s="707"/>
      <c r="AE130" s="256"/>
      <c r="AF130" s="256"/>
      <c r="AG130" s="256"/>
      <c r="AH130" s="256"/>
      <c r="AI130" s="256"/>
      <c r="AJ130" s="256"/>
      <c r="AK130" s="256"/>
      <c r="AL130" s="256"/>
    </row>
    <row r="131" spans="1:56" ht="24.75" customHeight="1" thickBot="1">
      <c r="A131" s="256"/>
      <c r="B131" s="649" t="s">
        <v>2347</v>
      </c>
      <c r="C131" s="650"/>
      <c r="D131" s="650"/>
      <c r="E131" s="650"/>
      <c r="F131" s="650"/>
      <c r="G131" s="650"/>
      <c r="H131" s="650"/>
      <c r="I131" s="650"/>
      <c r="J131" s="650"/>
      <c r="K131" s="650"/>
      <c r="L131" s="703" t="s">
        <v>2361</v>
      </c>
      <c r="M131" s="703"/>
      <c r="N131" s="703"/>
      <c r="O131" s="703"/>
      <c r="P131" s="703"/>
      <c r="Q131" s="703"/>
      <c r="R131" s="703"/>
      <c r="S131" s="703"/>
      <c r="T131" s="703"/>
      <c r="U131" s="703"/>
      <c r="V131" s="703"/>
      <c r="W131" s="703"/>
      <c r="X131" s="703"/>
      <c r="Y131" s="703"/>
      <c r="Z131" s="703"/>
      <c r="AA131" s="704"/>
      <c r="AB131" s="426">
        <f>SUM('別紙様式6-2 事業所個票１:事業所個票10'!AO37)</f>
        <v>0</v>
      </c>
      <c r="AC131" s="705" t="s">
        <v>2363</v>
      </c>
      <c r="AD131" s="706" t="str">
        <f>IF(AB132=0,"",IF(AB131&gt;=AB132,"○","×"))</f>
        <v/>
      </c>
      <c r="AE131" s="256"/>
      <c r="AF131" s="428"/>
      <c r="AG131" s="256"/>
      <c r="AH131" s="256"/>
      <c r="AI131" s="256"/>
      <c r="AJ131" s="256"/>
      <c r="AK131" s="256"/>
      <c r="AL131" s="256"/>
    </row>
    <row r="132" spans="1:56" ht="24.75" customHeight="1" thickBot="1">
      <c r="A132" s="256"/>
      <c r="B132" s="655"/>
      <c r="C132" s="656"/>
      <c r="D132" s="656"/>
      <c r="E132" s="656"/>
      <c r="F132" s="656"/>
      <c r="G132" s="656"/>
      <c r="H132" s="656"/>
      <c r="I132" s="656"/>
      <c r="J132" s="656"/>
      <c r="K132" s="656"/>
      <c r="L132" s="703" t="s">
        <v>2362</v>
      </c>
      <c r="M132" s="703"/>
      <c r="N132" s="703"/>
      <c r="O132" s="703"/>
      <c r="P132" s="703"/>
      <c r="Q132" s="703"/>
      <c r="R132" s="703"/>
      <c r="S132" s="703"/>
      <c r="T132" s="703"/>
      <c r="U132" s="703"/>
      <c r="V132" s="703"/>
      <c r="W132" s="703"/>
      <c r="X132" s="703"/>
      <c r="Y132" s="703"/>
      <c r="Z132" s="703"/>
      <c r="AA132" s="704"/>
      <c r="AB132" s="426">
        <f>SUM('別紙様式6-2 事業所個票１:事業所個票10'!CI6)</f>
        <v>0</v>
      </c>
      <c r="AC132" s="705"/>
      <c r="AD132" s="707"/>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6" t="s">
        <v>2348</v>
      </c>
      <c r="AN134" s="553"/>
      <c r="AO134" s="553"/>
      <c r="AP134" s="553"/>
      <c r="AQ134" s="553"/>
      <c r="AR134" s="553"/>
      <c r="AS134" s="553"/>
      <c r="AT134" s="553"/>
      <c r="AU134" s="553"/>
      <c r="AV134" s="553"/>
      <c r="AW134" s="553"/>
      <c r="AX134" s="553"/>
      <c r="AY134" s="553"/>
      <c r="AZ134" s="553"/>
      <c r="BA134" s="553"/>
      <c r="BB134" s="553"/>
      <c r="BC134" s="554"/>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5" t="s">
        <v>135</v>
      </c>
      <c r="E138" s="685"/>
      <c r="F138" s="685"/>
      <c r="G138" s="685"/>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686"/>
      <c r="AJ139" s="686"/>
      <c r="AK139" s="449" t="s">
        <v>70</v>
      </c>
      <c r="AL139" s="265"/>
      <c r="AM139" s="162" t="b">
        <v>0</v>
      </c>
      <c r="AN139" s="687" t="s">
        <v>2351</v>
      </c>
      <c r="AO139" s="688"/>
      <c r="AP139" s="688"/>
      <c r="AQ139" s="688"/>
      <c r="AR139" s="688"/>
      <c r="AS139" s="688"/>
      <c r="AT139" s="688"/>
      <c r="AU139" s="688"/>
      <c r="AV139" s="688"/>
      <c r="AW139" s="688"/>
      <c r="AX139" s="688"/>
      <c r="AY139" s="688"/>
      <c r="AZ139" s="688"/>
      <c r="BA139" s="688"/>
      <c r="BB139" s="688"/>
      <c r="BC139" s="68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4" t="s">
        <v>137</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90" t="s">
        <v>138</v>
      </c>
      <c r="C143" s="691"/>
      <c r="D143" s="691"/>
      <c r="E143" s="691"/>
      <c r="F143" s="691"/>
      <c r="G143" s="691"/>
      <c r="H143" s="691"/>
      <c r="I143" s="691"/>
      <c r="J143" s="691"/>
      <c r="K143" s="691"/>
      <c r="L143" s="691"/>
      <c r="M143" s="691"/>
      <c r="N143" s="691"/>
      <c r="O143" s="691"/>
      <c r="P143" s="691"/>
      <c r="Q143" s="692"/>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7" t="s">
        <v>2364</v>
      </c>
      <c r="AN143" s="693"/>
      <c r="AO143" s="693"/>
      <c r="AP143" s="693"/>
      <c r="AQ143" s="693"/>
      <c r="AR143" s="693"/>
      <c r="AS143" s="693"/>
      <c r="AT143" s="693"/>
      <c r="AU143" s="693"/>
      <c r="AV143" s="693"/>
      <c r="AW143" s="693"/>
      <c r="AX143" s="693"/>
      <c r="AY143" s="693"/>
      <c r="AZ143" s="693"/>
      <c r="BA143" s="693"/>
      <c r="BB143" s="693"/>
      <c r="BC143" s="694"/>
    </row>
    <row r="144" spans="1:56" ht="16.5" customHeight="1" thickBot="1">
      <c r="A144" s="256"/>
      <c r="B144" s="681" t="s">
        <v>139</v>
      </c>
      <c r="C144" s="682"/>
      <c r="D144" s="682"/>
      <c r="E144" s="682"/>
      <c r="F144" s="682"/>
      <c r="G144" s="682"/>
      <c r="H144" s="682"/>
      <c r="I144" s="682"/>
      <c r="J144" s="682"/>
      <c r="K144" s="682"/>
      <c r="L144" s="682"/>
      <c r="M144" s="682"/>
      <c r="N144" s="682"/>
      <c r="O144" s="682"/>
      <c r="P144" s="682"/>
      <c r="Q144" s="683"/>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7" t="s">
        <v>2365</v>
      </c>
      <c r="AN144" s="693"/>
      <c r="AO144" s="693"/>
      <c r="AP144" s="693"/>
      <c r="AQ144" s="693"/>
      <c r="AR144" s="693"/>
      <c r="AS144" s="693"/>
      <c r="AT144" s="693"/>
      <c r="AU144" s="693"/>
      <c r="AV144" s="693"/>
      <c r="AW144" s="693"/>
      <c r="AX144" s="693"/>
      <c r="AY144" s="693"/>
      <c r="AZ144" s="693"/>
      <c r="BA144" s="693"/>
      <c r="BB144" s="693"/>
      <c r="BC144" s="694"/>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4" t="s">
        <v>140</v>
      </c>
      <c r="C146" s="684"/>
      <c r="D146" s="684"/>
      <c r="E146" s="684"/>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2" t="str">
        <f>IF(SUM('別紙様式6-2 事業所個票１:事業所個票10'!CI10)=0,"該当","")</f>
        <v>該当</v>
      </c>
      <c r="AJ147" s="673"/>
      <c r="AK147" s="674"/>
      <c r="AL147" s="265"/>
    </row>
    <row r="148" spans="1:55" s="266" customFormat="1" ht="28.5" customHeight="1">
      <c r="A148" s="265"/>
      <c r="B148" s="355" t="s">
        <v>85</v>
      </c>
      <c r="C148" s="671" t="s">
        <v>142</v>
      </c>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1"/>
      <c r="AJ148" s="671"/>
      <c r="AK148" s="671"/>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2" t="str">
        <f>IF(SUM('別紙様式6-2 事業所個票１:事業所個票10'!CI10)&gt;=1,"該当","")</f>
        <v/>
      </c>
      <c r="AJ150" s="673"/>
      <c r="AK150" s="674"/>
      <c r="AL150" s="265"/>
    </row>
    <row r="151" spans="1:55" s="266" customFormat="1" ht="39" customHeight="1">
      <c r="A151" s="265"/>
      <c r="B151" s="355" t="s">
        <v>85</v>
      </c>
      <c r="C151" s="671" t="s">
        <v>144</v>
      </c>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1"/>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5" t="s">
        <v>145</v>
      </c>
      <c r="C153" s="676"/>
      <c r="D153" s="676"/>
      <c r="E153" s="677"/>
      <c r="F153" s="678" t="s">
        <v>146</v>
      </c>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80"/>
      <c r="AK153" s="458" t="str">
        <f>IF(AI150="該当",IF(AND(COUNTIF(AM154:AM157,TRUE)&gt;=1,COUNTIF(AM158:AM161,TRUE)&gt;=1,COUNTIF(AM162:AM165,TRUE)&gt;=1,COUNTIF(AM166:AM169,TRUE)&gt;=1,COUNTIF(AM170:AM173,TRUE)&gt;=1,COUNTIF(AM174:AM177,TRUE)&gt;=1),"○","×"),IF(COUNTIF(AM154:AM177,TRUE)&gt;=1,"○","×"))</f>
        <v>×</v>
      </c>
      <c r="AL153" s="265"/>
      <c r="AM153" s="459" t="s">
        <v>2242</v>
      </c>
      <c r="AN153" s="646" t="s">
        <v>2150</v>
      </c>
      <c r="AO153" s="647"/>
      <c r="AP153" s="647"/>
      <c r="AQ153" s="647"/>
      <c r="AR153" s="647"/>
      <c r="AS153" s="647"/>
      <c r="AT153" s="647"/>
      <c r="AU153" s="647"/>
      <c r="AV153" s="647"/>
      <c r="AW153" s="647"/>
      <c r="AX153" s="647"/>
      <c r="AY153" s="647"/>
      <c r="AZ153" s="647"/>
      <c r="BA153" s="647"/>
      <c r="BB153" s="647"/>
      <c r="BC153" s="648"/>
    </row>
    <row r="154" spans="1:55" s="266" customFormat="1" ht="14.25" customHeight="1" thickBot="1">
      <c r="A154" s="265"/>
      <c r="B154" s="649" t="s">
        <v>147</v>
      </c>
      <c r="C154" s="650"/>
      <c r="D154" s="650"/>
      <c r="E154" s="651"/>
      <c r="F154" s="460"/>
      <c r="G154" s="668" t="s">
        <v>148</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9"/>
      <c r="AL154" s="265"/>
      <c r="AM154" s="162" t="b">
        <v>0</v>
      </c>
    </row>
    <row r="155" spans="1:55" s="266" customFormat="1" ht="13.5" customHeight="1">
      <c r="A155" s="265"/>
      <c r="B155" s="652"/>
      <c r="C155" s="653"/>
      <c r="D155" s="653"/>
      <c r="E155" s="654"/>
      <c r="F155" s="461"/>
      <c r="G155" s="666" t="s">
        <v>149</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462"/>
      <c r="AL155" s="265"/>
      <c r="AM155" s="162" t="b">
        <v>0</v>
      </c>
      <c r="AN155" s="632" t="s">
        <v>2151</v>
      </c>
      <c r="AO155" s="633"/>
      <c r="AP155" s="633"/>
      <c r="AQ155" s="633"/>
      <c r="AR155" s="633"/>
      <c r="AS155" s="633"/>
      <c r="AT155" s="633"/>
      <c r="AU155" s="633"/>
      <c r="AV155" s="633"/>
      <c r="AW155" s="633"/>
      <c r="AX155" s="633"/>
      <c r="AY155" s="633"/>
      <c r="AZ155" s="633"/>
      <c r="BA155" s="633"/>
      <c r="BB155" s="633"/>
      <c r="BC155" s="634"/>
    </row>
    <row r="156" spans="1:55" s="266" customFormat="1" ht="13.5" customHeight="1" thickBot="1">
      <c r="A156" s="265"/>
      <c r="B156" s="652"/>
      <c r="C156" s="653"/>
      <c r="D156" s="653"/>
      <c r="E156" s="654"/>
      <c r="F156" s="461"/>
      <c r="G156" s="666" t="s">
        <v>150</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462"/>
      <c r="AL156" s="265"/>
      <c r="AM156" s="162" t="b">
        <v>0</v>
      </c>
      <c r="AN156" s="635"/>
      <c r="AO156" s="636"/>
      <c r="AP156" s="636"/>
      <c r="AQ156" s="636"/>
      <c r="AR156" s="636"/>
      <c r="AS156" s="636"/>
      <c r="AT156" s="636"/>
      <c r="AU156" s="636"/>
      <c r="AV156" s="636"/>
      <c r="AW156" s="636"/>
      <c r="AX156" s="636"/>
      <c r="AY156" s="636"/>
      <c r="AZ156" s="636"/>
      <c r="BA156" s="636"/>
      <c r="BB156" s="636"/>
      <c r="BC156" s="637"/>
    </row>
    <row r="157" spans="1:55" s="266" customFormat="1" ht="13.5" customHeight="1">
      <c r="A157" s="265"/>
      <c r="B157" s="655"/>
      <c r="C157" s="656"/>
      <c r="D157" s="656"/>
      <c r="E157" s="657"/>
      <c r="F157" s="463"/>
      <c r="G157" s="670" t="s">
        <v>151</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464"/>
      <c r="AL157" s="265"/>
      <c r="AM157" s="162" t="b">
        <v>0</v>
      </c>
    </row>
    <row r="158" spans="1:55" s="266" customFormat="1" ht="24.75" customHeight="1" thickBot="1">
      <c r="A158" s="265"/>
      <c r="B158" s="649" t="s">
        <v>152</v>
      </c>
      <c r="C158" s="650"/>
      <c r="D158" s="650"/>
      <c r="E158" s="651"/>
      <c r="F158" s="465"/>
      <c r="G158" s="665" t="s">
        <v>153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466"/>
      <c r="AL158" s="265"/>
      <c r="AM158" s="162" t="b">
        <v>0</v>
      </c>
    </row>
    <row r="159" spans="1:55" s="266" customFormat="1" ht="13.5" customHeight="1">
      <c r="A159" s="265"/>
      <c r="B159" s="652"/>
      <c r="C159" s="653"/>
      <c r="D159" s="653"/>
      <c r="E159" s="654"/>
      <c r="F159" s="461"/>
      <c r="G159" s="666" t="s">
        <v>154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467"/>
      <c r="AL159" s="265"/>
      <c r="AM159" s="162" t="b">
        <v>0</v>
      </c>
      <c r="AN159" s="632" t="s">
        <v>2151</v>
      </c>
      <c r="AO159" s="633"/>
      <c r="AP159" s="633"/>
      <c r="AQ159" s="633"/>
      <c r="AR159" s="633"/>
      <c r="AS159" s="633"/>
      <c r="AT159" s="633"/>
      <c r="AU159" s="633"/>
      <c r="AV159" s="633"/>
      <c r="AW159" s="633"/>
      <c r="AX159" s="633"/>
      <c r="AY159" s="633"/>
      <c r="AZ159" s="633"/>
      <c r="BA159" s="633"/>
      <c r="BB159" s="633"/>
      <c r="BC159" s="634"/>
    </row>
    <row r="160" spans="1:55" s="266" customFormat="1" ht="13.5" customHeight="1" thickBot="1">
      <c r="A160" s="265"/>
      <c r="B160" s="652"/>
      <c r="C160" s="653"/>
      <c r="D160" s="653"/>
      <c r="E160" s="654"/>
      <c r="F160" s="461"/>
      <c r="G160" s="666" t="s">
        <v>155</v>
      </c>
      <c r="H160" s="666"/>
      <c r="I160" s="666"/>
      <c r="J160" s="666"/>
      <c r="K160" s="666"/>
      <c r="L160" s="666"/>
      <c r="M160" s="666"/>
      <c r="N160" s="666"/>
      <c r="O160" s="666"/>
      <c r="P160" s="666"/>
      <c r="Q160" s="666"/>
      <c r="R160" s="666"/>
      <c r="S160" s="666"/>
      <c r="T160" s="666"/>
      <c r="U160" s="666"/>
      <c r="V160" s="666"/>
      <c r="W160" s="666"/>
      <c r="X160" s="666"/>
      <c r="Y160" s="666"/>
      <c r="Z160" s="666"/>
      <c r="AA160" s="666"/>
      <c r="AB160" s="666"/>
      <c r="AC160" s="666"/>
      <c r="AD160" s="666"/>
      <c r="AE160" s="666"/>
      <c r="AF160" s="666"/>
      <c r="AG160" s="666"/>
      <c r="AH160" s="666"/>
      <c r="AI160" s="666"/>
      <c r="AJ160" s="666"/>
      <c r="AK160" s="462"/>
      <c r="AL160" s="265"/>
      <c r="AM160" s="162" t="b">
        <v>0</v>
      </c>
      <c r="AN160" s="635"/>
      <c r="AO160" s="636"/>
      <c r="AP160" s="636"/>
      <c r="AQ160" s="636"/>
      <c r="AR160" s="636"/>
      <c r="AS160" s="636"/>
      <c r="AT160" s="636"/>
      <c r="AU160" s="636"/>
      <c r="AV160" s="636"/>
      <c r="AW160" s="636"/>
      <c r="AX160" s="636"/>
      <c r="AY160" s="636"/>
      <c r="AZ160" s="636"/>
      <c r="BA160" s="636"/>
      <c r="BB160" s="636"/>
      <c r="BC160" s="637"/>
    </row>
    <row r="161" spans="1:55" s="266" customFormat="1" ht="13.5" customHeight="1">
      <c r="A161" s="265"/>
      <c r="B161" s="655"/>
      <c r="C161" s="656"/>
      <c r="D161" s="656"/>
      <c r="E161" s="657"/>
      <c r="F161" s="468"/>
      <c r="G161" s="667" t="s">
        <v>156</v>
      </c>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4"/>
      <c r="AL161" s="265"/>
      <c r="AM161" s="162" t="b">
        <v>0</v>
      </c>
    </row>
    <row r="162" spans="1:55" s="266" customFormat="1" ht="13.5" customHeight="1" thickBot="1">
      <c r="A162" s="265"/>
      <c r="B162" s="649" t="s">
        <v>157</v>
      </c>
      <c r="C162" s="650"/>
      <c r="D162" s="650"/>
      <c r="E162" s="651"/>
      <c r="F162" s="469"/>
      <c r="G162" s="665" t="s">
        <v>158</v>
      </c>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467"/>
      <c r="AL162" s="265"/>
      <c r="AM162" s="162" t="b">
        <v>0</v>
      </c>
    </row>
    <row r="163" spans="1:55" s="266" customFormat="1" ht="22.5" customHeight="1">
      <c r="A163" s="265"/>
      <c r="B163" s="652"/>
      <c r="C163" s="653"/>
      <c r="D163" s="653"/>
      <c r="E163" s="654"/>
      <c r="F163" s="461"/>
      <c r="G163" s="666" t="s">
        <v>159</v>
      </c>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462"/>
      <c r="AL163" s="265"/>
      <c r="AM163" s="162" t="b">
        <v>0</v>
      </c>
      <c r="AN163" s="632" t="s">
        <v>2151</v>
      </c>
      <c r="AO163" s="633"/>
      <c r="AP163" s="633"/>
      <c r="AQ163" s="633"/>
      <c r="AR163" s="633"/>
      <c r="AS163" s="633"/>
      <c r="AT163" s="633"/>
      <c r="AU163" s="633"/>
      <c r="AV163" s="633"/>
      <c r="AW163" s="633"/>
      <c r="AX163" s="633"/>
      <c r="AY163" s="633"/>
      <c r="AZ163" s="633"/>
      <c r="BA163" s="633"/>
      <c r="BB163" s="633"/>
      <c r="BC163" s="634"/>
    </row>
    <row r="164" spans="1:55" s="266" customFormat="1" ht="13.5" customHeight="1" thickBot="1">
      <c r="A164" s="265"/>
      <c r="B164" s="652"/>
      <c r="C164" s="653"/>
      <c r="D164" s="653"/>
      <c r="E164" s="654"/>
      <c r="F164" s="461"/>
      <c r="G164" s="666" t="s">
        <v>160</v>
      </c>
      <c r="H164" s="666"/>
      <c r="I164" s="666"/>
      <c r="J164" s="666"/>
      <c r="K164" s="666"/>
      <c r="L164" s="666"/>
      <c r="M164" s="666"/>
      <c r="N164" s="666"/>
      <c r="O164" s="666"/>
      <c r="P164" s="666"/>
      <c r="Q164" s="666"/>
      <c r="R164" s="666"/>
      <c r="S164" s="666"/>
      <c r="T164" s="666"/>
      <c r="U164" s="666"/>
      <c r="V164" s="666"/>
      <c r="W164" s="666"/>
      <c r="X164" s="666"/>
      <c r="Y164" s="666"/>
      <c r="Z164" s="666"/>
      <c r="AA164" s="666"/>
      <c r="AB164" s="666"/>
      <c r="AC164" s="666"/>
      <c r="AD164" s="666"/>
      <c r="AE164" s="666"/>
      <c r="AF164" s="666"/>
      <c r="AG164" s="666"/>
      <c r="AH164" s="666"/>
      <c r="AI164" s="666"/>
      <c r="AJ164" s="666"/>
      <c r="AK164" s="462"/>
      <c r="AL164" s="265"/>
      <c r="AM164" s="162" t="b">
        <v>0</v>
      </c>
      <c r="AN164" s="635"/>
      <c r="AO164" s="636"/>
      <c r="AP164" s="636"/>
      <c r="AQ164" s="636"/>
      <c r="AR164" s="636"/>
      <c r="AS164" s="636"/>
      <c r="AT164" s="636"/>
      <c r="AU164" s="636"/>
      <c r="AV164" s="636"/>
      <c r="AW164" s="636"/>
      <c r="AX164" s="636"/>
      <c r="AY164" s="636"/>
      <c r="AZ164" s="636"/>
      <c r="BA164" s="636"/>
      <c r="BB164" s="636"/>
      <c r="BC164" s="637"/>
    </row>
    <row r="165" spans="1:55" s="266" customFormat="1" ht="13.5" customHeight="1">
      <c r="A165" s="265"/>
      <c r="B165" s="655"/>
      <c r="C165" s="656"/>
      <c r="D165" s="656"/>
      <c r="E165" s="657"/>
      <c r="F165" s="463"/>
      <c r="G165" s="662" t="s">
        <v>161</v>
      </c>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470"/>
      <c r="AL165" s="265"/>
      <c r="AM165" s="162" t="b">
        <v>0</v>
      </c>
    </row>
    <row r="166" spans="1:55" s="266" customFormat="1" ht="21" customHeight="1" thickBot="1">
      <c r="A166" s="265"/>
      <c r="B166" s="649" t="s">
        <v>162</v>
      </c>
      <c r="C166" s="650"/>
      <c r="D166" s="650"/>
      <c r="E166" s="651"/>
      <c r="F166" s="465"/>
      <c r="G166" s="663" t="s">
        <v>163</v>
      </c>
      <c r="H166" s="663"/>
      <c r="I166" s="663"/>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c r="AI166" s="663"/>
      <c r="AJ166" s="663"/>
      <c r="AK166" s="467"/>
      <c r="AL166" s="265"/>
      <c r="AM166" s="162" t="b">
        <v>0</v>
      </c>
    </row>
    <row r="167" spans="1:55" s="266" customFormat="1" ht="13.5" customHeight="1">
      <c r="A167" s="265"/>
      <c r="B167" s="652"/>
      <c r="C167" s="653"/>
      <c r="D167" s="653"/>
      <c r="E167" s="654"/>
      <c r="F167" s="461"/>
      <c r="G167" s="660" t="s">
        <v>164</v>
      </c>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467"/>
      <c r="AL167" s="256"/>
      <c r="AM167" s="162" t="b">
        <v>0</v>
      </c>
      <c r="AN167" s="632" t="s">
        <v>2151</v>
      </c>
      <c r="AO167" s="633"/>
      <c r="AP167" s="633"/>
      <c r="AQ167" s="633"/>
      <c r="AR167" s="633"/>
      <c r="AS167" s="633"/>
      <c r="AT167" s="633"/>
      <c r="AU167" s="633"/>
      <c r="AV167" s="633"/>
      <c r="AW167" s="633"/>
      <c r="AX167" s="633"/>
      <c r="AY167" s="633"/>
      <c r="AZ167" s="633"/>
      <c r="BA167" s="633"/>
      <c r="BB167" s="633"/>
      <c r="BC167" s="634"/>
    </row>
    <row r="168" spans="1:55" s="266" customFormat="1" ht="13.5" customHeight="1" thickBot="1">
      <c r="A168" s="265"/>
      <c r="B168" s="652"/>
      <c r="C168" s="653"/>
      <c r="D168" s="653"/>
      <c r="E168" s="654"/>
      <c r="F168" s="461"/>
      <c r="G168" s="660" t="s">
        <v>165</v>
      </c>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471"/>
      <c r="AL168" s="265"/>
      <c r="AM168" s="162" t="b">
        <v>0</v>
      </c>
      <c r="AN168" s="635"/>
      <c r="AO168" s="636"/>
      <c r="AP168" s="636"/>
      <c r="AQ168" s="636"/>
      <c r="AR168" s="636"/>
      <c r="AS168" s="636"/>
      <c r="AT168" s="636"/>
      <c r="AU168" s="636"/>
      <c r="AV168" s="636"/>
      <c r="AW168" s="636"/>
      <c r="AX168" s="636"/>
      <c r="AY168" s="636"/>
      <c r="AZ168" s="636"/>
      <c r="BA168" s="636"/>
      <c r="BB168" s="636"/>
      <c r="BC168" s="637"/>
    </row>
    <row r="169" spans="1:55" s="266" customFormat="1" ht="13.5" customHeight="1">
      <c r="A169" s="265"/>
      <c r="B169" s="655"/>
      <c r="C169" s="656"/>
      <c r="D169" s="656"/>
      <c r="E169" s="657"/>
      <c r="F169" s="468"/>
      <c r="G169" s="662" t="s">
        <v>166</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664"/>
      <c r="AL169" s="265"/>
      <c r="AM169" s="162" t="b">
        <v>0</v>
      </c>
    </row>
    <row r="170" spans="1:55" s="266" customFormat="1" ht="13.5" customHeight="1" thickBot="1">
      <c r="A170" s="265"/>
      <c r="B170" s="649" t="s">
        <v>167</v>
      </c>
      <c r="C170" s="650"/>
      <c r="D170" s="650"/>
      <c r="E170" s="651"/>
      <c r="F170" s="469"/>
      <c r="G170" s="658" t="s">
        <v>168</v>
      </c>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658"/>
      <c r="AK170" s="467"/>
      <c r="AL170" s="265"/>
      <c r="AM170" s="162" t="b">
        <v>0</v>
      </c>
    </row>
    <row r="171" spans="1:55" s="266" customFormat="1" ht="21" customHeight="1">
      <c r="A171" s="265"/>
      <c r="B171" s="652"/>
      <c r="C171" s="653"/>
      <c r="D171" s="653"/>
      <c r="E171" s="654"/>
      <c r="F171" s="461"/>
      <c r="G171" s="660" t="s">
        <v>169</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462"/>
      <c r="AL171" s="265"/>
      <c r="AM171" s="162" t="b">
        <v>0</v>
      </c>
      <c r="AN171" s="632" t="s">
        <v>2151</v>
      </c>
      <c r="AO171" s="633"/>
      <c r="AP171" s="633"/>
      <c r="AQ171" s="633"/>
      <c r="AR171" s="633"/>
      <c r="AS171" s="633"/>
      <c r="AT171" s="633"/>
      <c r="AU171" s="633"/>
      <c r="AV171" s="633"/>
      <c r="AW171" s="633"/>
      <c r="AX171" s="633"/>
      <c r="AY171" s="633"/>
      <c r="AZ171" s="633"/>
      <c r="BA171" s="633"/>
      <c r="BB171" s="633"/>
      <c r="BC171" s="634"/>
    </row>
    <row r="172" spans="1:55" s="266" customFormat="1" ht="13.5" customHeight="1" thickBot="1">
      <c r="A172" s="265"/>
      <c r="B172" s="652"/>
      <c r="C172" s="653"/>
      <c r="D172" s="653"/>
      <c r="E172" s="654"/>
      <c r="F172" s="461"/>
      <c r="G172" s="660" t="s">
        <v>170</v>
      </c>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462"/>
      <c r="AL172" s="265"/>
      <c r="AM172" s="162" t="b">
        <v>0</v>
      </c>
      <c r="AN172" s="635"/>
      <c r="AO172" s="636"/>
      <c r="AP172" s="636"/>
      <c r="AQ172" s="636"/>
      <c r="AR172" s="636"/>
      <c r="AS172" s="636"/>
      <c r="AT172" s="636"/>
      <c r="AU172" s="636"/>
      <c r="AV172" s="636"/>
      <c r="AW172" s="636"/>
      <c r="AX172" s="636"/>
      <c r="AY172" s="636"/>
      <c r="AZ172" s="636"/>
      <c r="BA172" s="636"/>
      <c r="BB172" s="636"/>
      <c r="BC172" s="637"/>
    </row>
    <row r="173" spans="1:55" s="266" customFormat="1" ht="13.5" customHeight="1">
      <c r="A173" s="265"/>
      <c r="B173" s="655"/>
      <c r="C173" s="656"/>
      <c r="D173" s="656"/>
      <c r="E173" s="657"/>
      <c r="F173" s="468"/>
      <c r="G173" s="662" t="s">
        <v>171</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470"/>
      <c r="AL173" s="265"/>
      <c r="AM173" s="162" t="b">
        <v>0</v>
      </c>
    </row>
    <row r="174" spans="1:55" s="266" customFormat="1" ht="13.5" customHeight="1" thickBot="1">
      <c r="A174" s="265"/>
      <c r="B174" s="649" t="s">
        <v>172</v>
      </c>
      <c r="C174" s="650"/>
      <c r="D174" s="650"/>
      <c r="E174" s="651"/>
      <c r="F174" s="469"/>
      <c r="G174" s="658" t="s">
        <v>173</v>
      </c>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658"/>
      <c r="AK174" s="659"/>
      <c r="AL174" s="472"/>
      <c r="AM174" s="162" t="b">
        <v>0</v>
      </c>
      <c r="AN174" s="258"/>
      <c r="AO174" s="258"/>
      <c r="AP174" s="258"/>
    </row>
    <row r="175" spans="1:55" ht="13.5" customHeight="1">
      <c r="A175" s="256"/>
      <c r="B175" s="652"/>
      <c r="C175" s="653"/>
      <c r="D175" s="653"/>
      <c r="E175" s="654"/>
      <c r="F175" s="461"/>
      <c r="G175" s="660" t="s">
        <v>174</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462"/>
      <c r="AL175" s="265"/>
      <c r="AM175" s="162" t="b">
        <v>0</v>
      </c>
      <c r="AN175" s="632" t="s">
        <v>2151</v>
      </c>
      <c r="AO175" s="633"/>
      <c r="AP175" s="633"/>
      <c r="AQ175" s="633"/>
      <c r="AR175" s="633"/>
      <c r="AS175" s="633"/>
      <c r="AT175" s="633"/>
      <c r="AU175" s="633"/>
      <c r="AV175" s="633"/>
      <c r="AW175" s="633"/>
      <c r="AX175" s="633"/>
      <c r="AY175" s="633"/>
      <c r="AZ175" s="633"/>
      <c r="BA175" s="633"/>
      <c r="BB175" s="633"/>
      <c r="BC175" s="634"/>
    </row>
    <row r="176" spans="1:55" ht="13.5" customHeight="1" thickBot="1">
      <c r="A176" s="256"/>
      <c r="B176" s="652"/>
      <c r="C176" s="653"/>
      <c r="D176" s="653"/>
      <c r="E176" s="654"/>
      <c r="F176" s="461"/>
      <c r="G176" s="660" t="s">
        <v>175</v>
      </c>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462"/>
      <c r="AL176" s="265"/>
      <c r="AM176" s="162" t="b">
        <v>0</v>
      </c>
      <c r="AN176" s="635"/>
      <c r="AO176" s="636"/>
      <c r="AP176" s="636"/>
      <c r="AQ176" s="636"/>
      <c r="AR176" s="636"/>
      <c r="AS176" s="636"/>
      <c r="AT176" s="636"/>
      <c r="AU176" s="636"/>
      <c r="AV176" s="636"/>
      <c r="AW176" s="636"/>
      <c r="AX176" s="636"/>
      <c r="AY176" s="636"/>
      <c r="AZ176" s="636"/>
      <c r="BA176" s="636"/>
      <c r="BB176" s="636"/>
      <c r="BC176" s="637"/>
    </row>
    <row r="177" spans="1:59" ht="13.5" customHeight="1" thickBot="1">
      <c r="A177" s="256"/>
      <c r="B177" s="655"/>
      <c r="C177" s="656"/>
      <c r="D177" s="656"/>
      <c r="E177" s="657"/>
      <c r="F177" s="473"/>
      <c r="G177" s="661" t="s">
        <v>176</v>
      </c>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4" t="s">
        <v>177</v>
      </c>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4"/>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5" t="s">
        <v>180</v>
      </c>
      <c r="C181" s="626"/>
      <c r="D181" s="626"/>
      <c r="E181" s="627" t="b">
        <v>0</v>
      </c>
      <c r="F181" s="460"/>
      <c r="G181" s="617" t="s">
        <v>2243</v>
      </c>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31"/>
      <c r="AL181" s="265"/>
      <c r="AM181" s="162" t="b">
        <v>0</v>
      </c>
      <c r="AN181" s="632" t="s">
        <v>179</v>
      </c>
      <c r="AO181" s="633"/>
      <c r="AP181" s="633"/>
      <c r="AQ181" s="633"/>
      <c r="AR181" s="633"/>
      <c r="AS181" s="633"/>
      <c r="AT181" s="633"/>
      <c r="AU181" s="633"/>
      <c r="AV181" s="633"/>
      <c r="AW181" s="633"/>
      <c r="AX181" s="633"/>
      <c r="AY181" s="633"/>
      <c r="AZ181" s="633"/>
      <c r="BA181" s="633"/>
      <c r="BB181" s="633"/>
      <c r="BC181" s="634"/>
    </row>
    <row r="182" spans="1:59" s="476" customFormat="1" ht="18.75" customHeight="1" thickBot="1">
      <c r="A182" s="472"/>
      <c r="B182" s="628"/>
      <c r="C182" s="629"/>
      <c r="D182" s="629"/>
      <c r="E182" s="630" t="b">
        <v>0</v>
      </c>
      <c r="F182" s="473"/>
      <c r="G182" s="638" t="s">
        <v>2244</v>
      </c>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8"/>
      <c r="AK182" s="639"/>
      <c r="AL182" s="256"/>
      <c r="AM182" s="162" t="b">
        <v>0</v>
      </c>
      <c r="AN182" s="635"/>
      <c r="AO182" s="636"/>
      <c r="AP182" s="636"/>
      <c r="AQ182" s="636"/>
      <c r="AR182" s="636"/>
      <c r="AS182" s="636"/>
      <c r="AT182" s="636"/>
      <c r="AU182" s="636"/>
      <c r="AV182" s="636"/>
      <c r="AW182" s="636"/>
      <c r="AX182" s="636"/>
      <c r="AY182" s="636"/>
      <c r="AZ182" s="636"/>
      <c r="BA182" s="636"/>
      <c r="BB182" s="636"/>
      <c r="BC182" s="637"/>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40" t="s">
        <v>183</v>
      </c>
      <c r="C186" s="641"/>
      <c r="D186" s="641"/>
      <c r="E186" s="641"/>
      <c r="F186" s="641"/>
      <c r="G186" s="641"/>
      <c r="H186" s="641"/>
      <c r="I186" s="641"/>
      <c r="J186" s="641"/>
      <c r="K186" s="641"/>
      <c r="L186" s="641"/>
      <c r="M186" s="641"/>
      <c r="N186" s="641"/>
      <c r="O186" s="641"/>
      <c r="P186" s="641"/>
      <c r="Q186" s="641"/>
      <c r="R186" s="641"/>
      <c r="S186" s="641"/>
      <c r="T186" s="641"/>
      <c r="U186" s="641"/>
      <c r="V186" s="641"/>
      <c r="W186" s="641"/>
      <c r="X186" s="641"/>
      <c r="Y186" s="641"/>
      <c r="Z186" s="641"/>
      <c r="AA186" s="641"/>
      <c r="AB186" s="641"/>
      <c r="AC186" s="641"/>
      <c r="AD186" s="642"/>
      <c r="AE186" s="643" t="s">
        <v>184</v>
      </c>
      <c r="AF186" s="644"/>
      <c r="AG186" s="644"/>
      <c r="AH186" s="644"/>
      <c r="AI186" s="644"/>
      <c r="AJ186" s="645"/>
      <c r="AK186" s="458" t="str">
        <f>IF(AND(AM187=TRUE,OR(Q20=0,AM188=TRUE),AM189=TRUE,AM190=TRUE,AM191=TRUE,AM192=TRUE),"○","×")</f>
        <v>×</v>
      </c>
      <c r="AL186" s="256"/>
      <c r="AM186" s="646" t="s">
        <v>2152</v>
      </c>
      <c r="AN186" s="647"/>
      <c r="AO186" s="647"/>
      <c r="AP186" s="647"/>
      <c r="AQ186" s="647"/>
      <c r="AR186" s="647"/>
      <c r="AS186" s="647"/>
      <c r="AT186" s="647"/>
      <c r="AU186" s="647"/>
      <c r="AV186" s="647"/>
      <c r="AW186" s="647"/>
      <c r="AX186" s="647"/>
      <c r="AY186" s="647"/>
      <c r="AZ186" s="647"/>
      <c r="BA186" s="647"/>
      <c r="BB186" s="647"/>
      <c r="BC186" s="648"/>
    </row>
    <row r="187" spans="1:59" s="266" customFormat="1" ht="26.25" customHeight="1">
      <c r="A187" s="265"/>
      <c r="B187" s="460"/>
      <c r="C187" s="617" t="s">
        <v>185</v>
      </c>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8"/>
      <c r="AE187" s="619" t="s">
        <v>187</v>
      </c>
      <c r="AF187" s="620"/>
      <c r="AG187" s="620"/>
      <c r="AH187" s="620"/>
      <c r="AI187" s="620"/>
      <c r="AJ187" s="620"/>
      <c r="AK187" s="621"/>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2" t="s">
        <v>186</v>
      </c>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3"/>
      <c r="AE188" s="609" t="s">
        <v>187</v>
      </c>
      <c r="AF188" s="610"/>
      <c r="AG188" s="610"/>
      <c r="AH188" s="610"/>
      <c r="AI188" s="610"/>
      <c r="AJ188" s="610"/>
      <c r="AK188" s="611"/>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4" t="s">
        <v>188</v>
      </c>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5"/>
      <c r="AE189" s="609" t="s">
        <v>189</v>
      </c>
      <c r="AF189" s="610"/>
      <c r="AG189" s="610"/>
      <c r="AH189" s="610"/>
      <c r="AI189" s="610"/>
      <c r="AJ189" s="610"/>
      <c r="AK189" s="611"/>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4" t="s">
        <v>190</v>
      </c>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5"/>
      <c r="AE190" s="606" t="s">
        <v>191</v>
      </c>
      <c r="AF190" s="607"/>
      <c r="AG190" s="607"/>
      <c r="AH190" s="607"/>
      <c r="AI190" s="607"/>
      <c r="AJ190" s="607"/>
      <c r="AK190" s="608"/>
      <c r="AL190" s="256"/>
      <c r="AM190" s="162" t="b">
        <v>0</v>
      </c>
    </row>
    <row r="191" spans="1:59" s="266" customFormat="1" ht="23.25" customHeight="1">
      <c r="A191" s="265"/>
      <c r="B191" s="469"/>
      <c r="C191" s="604" t="s">
        <v>192</v>
      </c>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5"/>
      <c r="AE191" s="609" t="s">
        <v>193</v>
      </c>
      <c r="AF191" s="610"/>
      <c r="AG191" s="610"/>
      <c r="AH191" s="610"/>
      <c r="AI191" s="610"/>
      <c r="AJ191" s="610"/>
      <c r="AK191" s="611"/>
      <c r="AL191" s="256"/>
      <c r="AM191" s="162" t="b">
        <v>0</v>
      </c>
      <c r="AN191" s="483"/>
      <c r="AO191" s="483"/>
      <c r="AP191" s="483"/>
    </row>
    <row r="192" spans="1:59" s="266" customFormat="1" ht="13.5" customHeight="1" thickBot="1">
      <c r="A192" s="265"/>
      <c r="B192" s="473"/>
      <c r="C192" s="612" t="s">
        <v>194</v>
      </c>
      <c r="D192" s="612"/>
      <c r="E192" s="612"/>
      <c r="F192" s="612"/>
      <c r="G192" s="612"/>
      <c r="H192" s="612"/>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3"/>
      <c r="AE192" s="614" t="s">
        <v>195</v>
      </c>
      <c r="AF192" s="615"/>
      <c r="AG192" s="615"/>
      <c r="AH192" s="615"/>
      <c r="AI192" s="615"/>
      <c r="AJ192" s="615"/>
      <c r="AK192" s="616"/>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8" t="s">
        <v>2245</v>
      </c>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8"/>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9" t="s">
        <v>198</v>
      </c>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600"/>
      <c r="F200" s="601"/>
      <c r="G200" s="494" t="s">
        <v>75</v>
      </c>
      <c r="H200" s="600"/>
      <c r="I200" s="601"/>
      <c r="J200" s="494" t="s">
        <v>200</v>
      </c>
      <c r="K200" s="600"/>
      <c r="L200" s="601"/>
      <c r="M200" s="494" t="s">
        <v>201</v>
      </c>
      <c r="N200" s="482"/>
      <c r="O200" s="602" t="s">
        <v>20</v>
      </c>
      <c r="P200" s="602"/>
      <c r="Q200" s="602"/>
      <c r="R200" s="603" t="str">
        <f>IF(H7="","",H7)</f>
        <v/>
      </c>
      <c r="S200" s="603"/>
      <c r="T200" s="603"/>
      <c r="U200" s="603"/>
      <c r="V200" s="603"/>
      <c r="W200" s="603"/>
      <c r="X200" s="603"/>
      <c r="Y200" s="603"/>
      <c r="Z200" s="603"/>
      <c r="AA200" s="603"/>
      <c r="AB200" s="603"/>
      <c r="AC200" s="603"/>
      <c r="AD200" s="603"/>
      <c r="AE200" s="603"/>
      <c r="AF200" s="603"/>
      <c r="AG200" s="603"/>
      <c r="AH200" s="603"/>
      <c r="AI200" s="603"/>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4" t="s">
        <v>202</v>
      </c>
      <c r="P201" s="594"/>
      <c r="Q201" s="594"/>
      <c r="R201" s="595" t="s">
        <v>22</v>
      </c>
      <c r="S201" s="595"/>
      <c r="T201" s="596"/>
      <c r="U201" s="596"/>
      <c r="V201" s="596"/>
      <c r="W201" s="596"/>
      <c r="X201" s="596"/>
      <c r="Y201" s="597" t="s">
        <v>23</v>
      </c>
      <c r="Z201" s="597"/>
      <c r="AA201" s="596"/>
      <c r="AB201" s="596"/>
      <c r="AC201" s="596"/>
      <c r="AD201" s="596"/>
      <c r="AE201" s="596"/>
      <c r="AF201" s="596"/>
      <c r="AG201" s="596"/>
      <c r="AH201" s="596"/>
      <c r="AI201" s="596"/>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8" t="s">
        <v>206</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8"/>
      <c r="AL208" s="256"/>
    </row>
    <row r="209" spans="1:60">
      <c r="A209" s="256"/>
      <c r="B209" s="582" t="s">
        <v>207</v>
      </c>
      <c r="C209" s="585" t="s">
        <v>208</v>
      </c>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7"/>
      <c r="AK209" s="517" t="str">
        <f>Y20</f>
        <v/>
      </c>
      <c r="AL209" s="256"/>
    </row>
    <row r="210" spans="1:60">
      <c r="A210" s="256"/>
      <c r="B210" s="583"/>
      <c r="C210" s="588" t="s">
        <v>209</v>
      </c>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90"/>
      <c r="AK210" s="517" t="str">
        <f>Y21</f>
        <v>○</v>
      </c>
      <c r="AL210" s="256"/>
    </row>
    <row r="211" spans="1:60">
      <c r="A211" s="256"/>
      <c r="B211" s="584"/>
      <c r="C211" s="588" t="s">
        <v>210</v>
      </c>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90"/>
      <c r="AK211" s="517" t="str">
        <f>IF(Y25="○","○",IF(AA25="○","○","×"))</f>
        <v>×</v>
      </c>
      <c r="AL211" s="256"/>
    </row>
    <row r="212" spans="1:60">
      <c r="A212" s="256"/>
      <c r="B212" s="518" t="s">
        <v>211</v>
      </c>
      <c r="C212" s="588" t="s">
        <v>212</v>
      </c>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90"/>
      <c r="AK212" s="517" t="str">
        <f>AB37</f>
        <v>×</v>
      </c>
      <c r="AL212" s="256"/>
    </row>
    <row r="213" spans="1:60">
      <c r="A213" s="256"/>
      <c r="B213" s="519" t="s">
        <v>213</v>
      </c>
      <c r="C213" s="591" t="s">
        <v>214</v>
      </c>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3"/>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8" t="s">
        <v>215</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256"/>
      <c r="AM215" s="258"/>
    </row>
    <row r="216" spans="1:60" s="476" customFormat="1">
      <c r="A216" s="472"/>
      <c r="B216" s="520" t="s">
        <v>207</v>
      </c>
      <c r="C216" s="569" t="s">
        <v>216</v>
      </c>
      <c r="D216" s="570"/>
      <c r="E216" s="570"/>
      <c r="F216" s="570"/>
      <c r="G216" s="570"/>
      <c r="H216" s="570"/>
      <c r="I216" s="571"/>
      <c r="J216" s="572" t="s">
        <v>217</v>
      </c>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3"/>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4" t="s">
        <v>211</v>
      </c>
      <c r="C217" s="565" t="s">
        <v>218</v>
      </c>
      <c r="D217" s="565"/>
      <c r="E217" s="565"/>
      <c r="F217" s="565"/>
      <c r="G217" s="565"/>
      <c r="H217" s="565"/>
      <c r="I217" s="565"/>
      <c r="J217" s="566" t="s">
        <v>219</v>
      </c>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4"/>
      <c r="C218" s="565"/>
      <c r="D218" s="565"/>
      <c r="E218" s="565"/>
      <c r="F218" s="565"/>
      <c r="G218" s="565"/>
      <c r="H218" s="565"/>
      <c r="I218" s="565"/>
      <c r="J218" s="566" t="s">
        <v>220</v>
      </c>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4"/>
      <c r="C219" s="565"/>
      <c r="D219" s="565"/>
      <c r="E219" s="565"/>
      <c r="F219" s="565"/>
      <c r="G219" s="565"/>
      <c r="H219" s="565"/>
      <c r="I219" s="565"/>
      <c r="J219" s="572" t="s">
        <v>221</v>
      </c>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3"/>
      <c r="AK219" s="517" t="str">
        <f>AI82</f>
        <v>○</v>
      </c>
      <c r="AL219" s="522"/>
      <c r="AM219" s="258"/>
    </row>
    <row r="220" spans="1:60" s="476" customFormat="1" ht="25.5" customHeight="1">
      <c r="A220" s="472"/>
      <c r="B220" s="564"/>
      <c r="C220" s="565"/>
      <c r="D220" s="565"/>
      <c r="E220" s="565"/>
      <c r="F220" s="565"/>
      <c r="G220" s="565"/>
      <c r="H220" s="565"/>
      <c r="I220" s="565"/>
      <c r="J220" s="566" t="s">
        <v>222</v>
      </c>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7"/>
      <c r="AK220" s="517" t="str">
        <f>AI87</f>
        <v>○</v>
      </c>
      <c r="AL220" s="522"/>
      <c r="AM220" s="258"/>
    </row>
    <row r="221" spans="1:60" s="476" customFormat="1" ht="48.75" customHeight="1">
      <c r="A221" s="472"/>
      <c r="B221" s="564" t="s">
        <v>213</v>
      </c>
      <c r="C221" s="565" t="s">
        <v>224</v>
      </c>
      <c r="D221" s="565"/>
      <c r="E221" s="565"/>
      <c r="F221" s="565"/>
      <c r="G221" s="565"/>
      <c r="H221" s="565"/>
      <c r="I221" s="565"/>
      <c r="J221" s="566" t="s">
        <v>225</v>
      </c>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4"/>
      <c r="C222" s="565"/>
      <c r="D222" s="565"/>
      <c r="E222" s="565"/>
      <c r="F222" s="565"/>
      <c r="G222" s="565"/>
      <c r="H222" s="565"/>
      <c r="I222" s="565"/>
      <c r="J222" s="566" t="s">
        <v>226</v>
      </c>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5" t="s">
        <v>227</v>
      </c>
      <c r="D223" s="565"/>
      <c r="E223" s="565"/>
      <c r="F223" s="565"/>
      <c r="G223" s="565"/>
      <c r="H223" s="565"/>
      <c r="I223" s="565"/>
      <c r="J223" s="566" t="s">
        <v>228</v>
      </c>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7"/>
      <c r="AK223" s="517" t="str">
        <f>IF(AM116="","",IF(OR(S118="○",AK125="○"),"○","×"))</f>
        <v/>
      </c>
      <c r="AL223" s="256"/>
      <c r="AM223" s="258"/>
    </row>
    <row r="224" spans="1:60" s="266" customFormat="1" ht="36" customHeight="1">
      <c r="A224" s="265"/>
      <c r="B224" s="518" t="s">
        <v>2354</v>
      </c>
      <c r="C224" s="565" t="s">
        <v>229</v>
      </c>
      <c r="D224" s="565"/>
      <c r="E224" s="565"/>
      <c r="F224" s="565"/>
      <c r="G224" s="565"/>
      <c r="H224" s="565"/>
      <c r="I224" s="565"/>
      <c r="J224" s="566" t="s">
        <v>230</v>
      </c>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7"/>
      <c r="AK224" s="517" t="str">
        <f>IF(OR(AND(AD129&lt;&gt;"×",AD131&lt;&gt;"×"),AK134="○"),"○","×")</f>
        <v>○</v>
      </c>
      <c r="AL224" s="256"/>
      <c r="AM224" s="258"/>
    </row>
    <row r="225" spans="1:60" s="266" customFormat="1">
      <c r="A225" s="265"/>
      <c r="B225" s="518" t="s">
        <v>2355</v>
      </c>
      <c r="C225" s="565" t="s">
        <v>232</v>
      </c>
      <c r="D225" s="565"/>
      <c r="E225" s="565"/>
      <c r="F225" s="565"/>
      <c r="G225" s="565"/>
      <c r="H225" s="565"/>
      <c r="I225" s="565"/>
      <c r="J225" s="572" t="s">
        <v>233</v>
      </c>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3"/>
      <c r="AK225" s="517" t="str">
        <f>IF(AND(S143="",S144=""),"",IF(AND(S143&lt;&gt;"×",S144&lt;&gt;"×"),"○","×"))</f>
        <v>○</v>
      </c>
      <c r="AL225" s="523"/>
      <c r="AM225" s="258"/>
    </row>
    <row r="226" spans="1:60" s="266" customFormat="1">
      <c r="A226" s="265"/>
      <c r="B226" s="564" t="s">
        <v>231</v>
      </c>
      <c r="C226" s="565" t="s">
        <v>234</v>
      </c>
      <c r="D226" s="565"/>
      <c r="E226" s="565"/>
      <c r="F226" s="565"/>
      <c r="G226" s="565"/>
      <c r="H226" s="565"/>
      <c r="I226" s="565"/>
      <c r="J226" s="572" t="s">
        <v>235</v>
      </c>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3"/>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8"/>
      <c r="C227" s="579"/>
      <c r="D227" s="579"/>
      <c r="E227" s="579"/>
      <c r="F227" s="579"/>
      <c r="G227" s="579"/>
      <c r="H227" s="579"/>
      <c r="I227" s="579"/>
      <c r="J227" s="580" t="s">
        <v>236</v>
      </c>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1"/>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8" t="s">
        <v>237</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68"/>
      <c r="AL229" s="256"/>
    </row>
    <row r="230" spans="1:60">
      <c r="A230" s="256"/>
      <c r="B230" s="524" t="s">
        <v>28</v>
      </c>
      <c r="C230" s="574" t="s">
        <v>238</v>
      </c>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5"/>
      <c r="AK230" s="517" t="str">
        <f>AK186</f>
        <v>×</v>
      </c>
      <c r="AL230" s="256"/>
    </row>
    <row r="231" spans="1:60" ht="13.5" customHeight="1">
      <c r="B231" s="525" t="s">
        <v>28</v>
      </c>
      <c r="C231" s="576" t="s">
        <v>2246</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Q7blpZ4GQqbRsie9MXI9MJSE9mIvTx3UCEM+H3CaBQwdVymnZXKr/mNeoZ7nLmoLXFieobQLdGQZ7kqiofp08Q==" saltValue="iv/2tT2L1zXH2sqM7Vi+tQ==" spinCount="100000" sheet="1"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2416</v>
      </c>
      <c r="B1" s="172" t="s">
        <v>2286</v>
      </c>
      <c r="M1" s="537" t="str">
        <f>IF(EXACT(B9&amp;G9&amp;L9,G49&amp;L49&amp;Q49),"","★")</f>
        <v/>
      </c>
      <c r="N1" s="1139" t="s">
        <v>2285</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176"/>
      <c r="AR2" s="176"/>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202"/>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203" t="s">
        <v>2277</v>
      </c>
      <c r="F15" s="147">
        <v>4</v>
      </c>
      <c r="G15" s="203" t="s">
        <v>2278</v>
      </c>
      <c r="H15" s="1053" t="s">
        <v>2279</v>
      </c>
      <c r="I15" s="1053"/>
      <c r="J15" s="1066"/>
      <c r="K15" s="147">
        <v>7</v>
      </c>
      <c r="L15" s="203" t="s">
        <v>2277</v>
      </c>
      <c r="M15" s="147">
        <v>3</v>
      </c>
      <c r="N15" s="203" t="s">
        <v>2278</v>
      </c>
      <c r="O15" s="203" t="s">
        <v>2280</v>
      </c>
      <c r="P15" s="204">
        <f>(K15*12+M15)-(D15*12+F15)+1</f>
        <v>12</v>
      </c>
      <c r="Q15" s="1053" t="s">
        <v>2281</v>
      </c>
      <c r="R15" s="1053"/>
      <c r="S15" s="205" t="s">
        <v>70</v>
      </c>
      <c r="U15" s="202"/>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219"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219"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 r="B25" s="1037"/>
      <c r="C25" s="1038"/>
      <c r="D25" s="1038"/>
      <c r="E25" s="1038"/>
      <c r="F25" s="1039"/>
      <c r="G25" s="1143"/>
      <c r="H25" s="1144"/>
      <c r="I25" s="1144"/>
      <c r="J25" s="1144"/>
      <c r="K25" s="1144"/>
      <c r="L25" s="1144"/>
      <c r="M25" s="1144"/>
      <c r="N25" s="1144"/>
      <c r="O25" s="1144"/>
      <c r="P25" s="1144"/>
      <c r="Q25" s="1144"/>
      <c r="R25" s="1144"/>
      <c r="S25" s="1144"/>
      <c r="T25" s="1145"/>
      <c r="U25" s="218"/>
      <c r="V25" s="219"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219"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219"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219"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219"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219"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219"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219"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219"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219"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219"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210"/>
      <c r="AB42" s="210"/>
      <c r="AC42" s="236"/>
      <c r="AD42" s="1008" t="s">
        <v>15</v>
      </c>
      <c r="AE42" s="1008"/>
      <c r="AF42" s="1008"/>
      <c r="AG42" s="1008"/>
      <c r="AH42" s="1008"/>
      <c r="AI42" s="210"/>
      <c r="AJ42" s="210"/>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219"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219"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6"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6"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6"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6" ht="15.95" customHeight="1">
      <c r="U57" s="1016" t="s">
        <v>2198</v>
      </c>
      <c r="V57" s="1016"/>
      <c r="W57" s="1016"/>
      <c r="X57" s="1016"/>
      <c r="Y57" s="1016"/>
      <c r="Z57" s="252"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534">
        <f>IF(AT8="○",1,0)</f>
        <v>0</v>
      </c>
      <c r="AQ57" s="245"/>
      <c r="AR57" s="245"/>
      <c r="AS57" s="1178"/>
      <c r="AT57" s="1178"/>
      <c r="AU57" s="1178"/>
      <c r="AV57" s="1178"/>
      <c r="AW57" s="1171"/>
      <c r="AX57" s="1171"/>
      <c r="AY57" s="1171"/>
      <c r="AZ57" s="1171"/>
      <c r="BP57" s="251"/>
      <c r="BR57" s="251"/>
      <c r="BS57" s="251"/>
      <c r="BT57" s="251"/>
      <c r="BU57" s="251"/>
      <c r="BV57" s="251"/>
      <c r="BW57" s="251"/>
      <c r="BX57" s="251"/>
      <c r="BY57" s="251"/>
      <c r="BZ57" s="251"/>
      <c r="CA57" s="251"/>
      <c r="CB57" s="251"/>
      <c r="CC57" s="251"/>
      <c r="CD57" s="251"/>
      <c r="CE57" s="251"/>
      <c r="CF57" s="251"/>
      <c r="CH57" s="254"/>
    </row>
    <row r="58" spans="2:86" ht="15.95" customHeight="1">
      <c r="U58" s="1140" t="s">
        <v>2199</v>
      </c>
      <c r="V58" s="1140"/>
      <c r="W58" s="1140"/>
      <c r="X58" s="1140"/>
      <c r="Y58" s="1140"/>
      <c r="Z58" s="252" t="str">
        <f>IF(AND(B9&lt;&gt;"処遇加算なし",F15=4),IF(V24="✓",1,IF(V25="✓",2,IF(V26="✓",3,""))),"")</f>
        <v/>
      </c>
      <c r="AA58" s="245"/>
      <c r="AB58" s="249"/>
      <c r="AC58" s="1140" t="s">
        <v>2199</v>
      </c>
      <c r="AD58" s="1140"/>
      <c r="AE58" s="1140"/>
      <c r="AF58" s="1140"/>
      <c r="AG58" s="1140"/>
      <c r="AH58" s="534">
        <f>IF(AND(F15&lt;&gt;4,F15&lt;&gt;5),0,IF(AU8="○",1,3))</f>
        <v>3</v>
      </c>
      <c r="AI58" s="253"/>
      <c r="AJ58" s="249"/>
      <c r="AK58" s="1140" t="s">
        <v>2199</v>
      </c>
      <c r="AL58" s="1140"/>
      <c r="AM58" s="1140"/>
      <c r="AN58" s="1140"/>
      <c r="AO58" s="1140"/>
      <c r="AP58" s="534">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P58" s="251"/>
      <c r="BR58" s="251"/>
      <c r="BS58" s="251"/>
      <c r="BT58" s="251"/>
      <c r="BU58" s="251"/>
      <c r="BV58" s="251"/>
      <c r="BW58" s="251"/>
      <c r="BX58" s="251"/>
      <c r="BY58" s="251"/>
      <c r="BZ58" s="251"/>
      <c r="CA58" s="251"/>
      <c r="CB58" s="251"/>
      <c r="CC58" s="251"/>
      <c r="CD58" s="251"/>
      <c r="CE58" s="251"/>
      <c r="CF58" s="251"/>
      <c r="CH58" s="254"/>
    </row>
    <row r="59" spans="2:86" ht="15.95" customHeight="1">
      <c r="U59" s="1140" t="s">
        <v>2200</v>
      </c>
      <c r="V59" s="1140"/>
      <c r="W59" s="1140"/>
      <c r="X59" s="1140"/>
      <c r="Y59" s="1140"/>
      <c r="Z59" s="252" t="str">
        <f>IF(AND(B9&lt;&gt;"処遇加算なし",F15=4),IF(V28="✓",1,IF(V29="✓",2,IF(V30="✓",3,""))),"")</f>
        <v/>
      </c>
      <c r="AA59" s="245"/>
      <c r="AB59" s="249"/>
      <c r="AC59" s="1140" t="s">
        <v>2200</v>
      </c>
      <c r="AD59" s="1140"/>
      <c r="AE59" s="1140"/>
      <c r="AF59" s="1140"/>
      <c r="AG59" s="1140"/>
      <c r="AH59" s="534">
        <f>IF(AND(F15&lt;&gt;4,F15&lt;&gt;5),0,IF(AV8="○",1,3))</f>
        <v>3</v>
      </c>
      <c r="AI59" s="253"/>
      <c r="AJ59" s="249"/>
      <c r="AK59" s="1140" t="s">
        <v>2200</v>
      </c>
      <c r="AL59" s="1140"/>
      <c r="AM59" s="1140"/>
      <c r="AN59" s="1140"/>
      <c r="AO59" s="1140"/>
      <c r="AP59" s="534">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P59" s="251"/>
      <c r="BR59" s="251"/>
      <c r="BS59" s="251"/>
      <c r="BT59" s="251"/>
      <c r="BU59" s="251"/>
      <c r="BV59" s="251"/>
      <c r="BW59" s="251"/>
      <c r="BX59" s="251"/>
      <c r="BY59" s="251"/>
      <c r="BZ59" s="251"/>
      <c r="CA59" s="251"/>
      <c r="CB59" s="251"/>
      <c r="CC59" s="251"/>
      <c r="CD59" s="251"/>
      <c r="CE59" s="251"/>
      <c r="CF59" s="251"/>
      <c r="CH59" s="254"/>
    </row>
    <row r="60" spans="2:86" ht="15.95" customHeight="1">
      <c r="U60" s="1140" t="s">
        <v>2201</v>
      </c>
      <c r="V60" s="1140"/>
      <c r="W60" s="1140"/>
      <c r="X60" s="1140"/>
      <c r="Y60" s="1140"/>
      <c r="Z60" s="252" t="str">
        <f>IF(AND(B9&lt;&gt;"処遇加算なし",F15=4),IF(V32="✓",1,IF(V33="✓",2,"")),"")</f>
        <v/>
      </c>
      <c r="AA60" s="245"/>
      <c r="AB60" s="249"/>
      <c r="AC60" s="1140" t="s">
        <v>2201</v>
      </c>
      <c r="AD60" s="1140"/>
      <c r="AE60" s="1140"/>
      <c r="AF60" s="1140"/>
      <c r="AG60" s="1140"/>
      <c r="AH60" s="534">
        <f>IF(AND(F15&lt;&gt;4,F15&lt;&gt;5),0,IF(AW8="○",1,3))</f>
        <v>3</v>
      </c>
      <c r="AI60" s="253"/>
      <c r="AJ60" s="249"/>
      <c r="AK60" s="1140" t="s">
        <v>2201</v>
      </c>
      <c r="AL60" s="1140"/>
      <c r="AM60" s="1140"/>
      <c r="AN60" s="1140"/>
      <c r="AO60" s="1140"/>
      <c r="AP60" s="534">
        <f>IF(AW8="○",1,3)</f>
        <v>3</v>
      </c>
      <c r="AQ60" s="245"/>
      <c r="AR60" s="245"/>
      <c r="AS60" s="1172" t="str">
        <f>IF(OR(AND(Z60=1,AH60=3),AND(Z60=1,AP60=3)),"○","")</f>
        <v/>
      </c>
      <c r="AT60" s="1172"/>
      <c r="AU60" s="1172"/>
      <c r="AV60" s="1172"/>
      <c r="AW60" s="1172" t="str">
        <f>IF(OR(AND(Z60=1,AH60=2),AND(Z60=1,AP60=2)),"○","")</f>
        <v/>
      </c>
      <c r="AX60" s="1172"/>
      <c r="AY60" s="1172"/>
      <c r="AZ60" s="1172"/>
      <c r="BP60" s="251"/>
      <c r="BR60" s="251"/>
      <c r="BS60" s="251"/>
      <c r="BT60" s="251"/>
      <c r="BU60" s="251"/>
      <c r="BV60" s="251"/>
      <c r="BW60" s="251"/>
      <c r="BX60" s="251"/>
      <c r="BY60" s="251"/>
      <c r="BZ60" s="251"/>
      <c r="CA60" s="251"/>
      <c r="CB60" s="251"/>
      <c r="CC60" s="251"/>
      <c r="CD60" s="251"/>
      <c r="CE60" s="251"/>
      <c r="CF60" s="251"/>
      <c r="CH60" s="254"/>
    </row>
    <row r="61" spans="2:86" ht="15.95" customHeight="1">
      <c r="U61" s="1140" t="s">
        <v>2202</v>
      </c>
      <c r="V61" s="1140"/>
      <c r="W61" s="1140"/>
      <c r="X61" s="1140"/>
      <c r="Y61" s="1140"/>
      <c r="Z61" s="252" t="str">
        <f>IF(AND(B9&lt;&gt;"処遇加算なし",F15=4),IF(V36="✓",1,IF(V37="✓",2,"")),"")</f>
        <v/>
      </c>
      <c r="AA61" s="245"/>
      <c r="AB61" s="249"/>
      <c r="AC61" s="1140" t="s">
        <v>2202</v>
      </c>
      <c r="AD61" s="1140"/>
      <c r="AE61" s="1140"/>
      <c r="AF61" s="1140"/>
      <c r="AG61" s="1140"/>
      <c r="AH61" s="534">
        <f>IF(AND(F15&lt;&gt;4,F15&lt;&gt;5),0,IF(AX8="○",1,2))</f>
        <v>2</v>
      </c>
      <c r="AI61" s="253"/>
      <c r="AJ61" s="249"/>
      <c r="AK61" s="1140" t="s">
        <v>2202</v>
      </c>
      <c r="AL61" s="1140"/>
      <c r="AM61" s="1140"/>
      <c r="AN61" s="1140"/>
      <c r="AO61" s="1140"/>
      <c r="AP61" s="534">
        <f>IF(AX8="○",1,2)</f>
        <v>2</v>
      </c>
      <c r="AQ61" s="245"/>
      <c r="AR61" s="245"/>
      <c r="AS61" s="1016" t="str">
        <f>IF(OR(AND(Z61=1,AH61=2),AND(Z61=1,AP61=2)),"○","")</f>
        <v/>
      </c>
      <c r="AT61" s="1016"/>
      <c r="AU61" s="1016"/>
      <c r="AV61" s="1016"/>
      <c r="AW61" s="1173" t="str">
        <f>IF(OR((AD61-AL61)&lt;0,(AD61-AT61)&lt;0),"!","")</f>
        <v/>
      </c>
      <c r="AX61" s="1173"/>
      <c r="AY61" s="1173"/>
      <c r="AZ61" s="1173"/>
      <c r="BP61" s="251"/>
      <c r="BR61" s="251"/>
      <c r="BS61" s="251"/>
      <c r="BT61" s="251"/>
      <c r="BU61" s="251"/>
      <c r="BV61" s="251"/>
      <c r="BW61" s="251"/>
      <c r="BX61" s="251"/>
      <c r="BY61" s="251"/>
      <c r="BZ61" s="251"/>
      <c r="CA61" s="251"/>
      <c r="CB61" s="251"/>
      <c r="CC61" s="251"/>
      <c r="CD61" s="251"/>
      <c r="CE61" s="251"/>
      <c r="CF61" s="251"/>
      <c r="CH61" s="254"/>
    </row>
    <row r="62" spans="2:86" ht="15.95" customHeight="1">
      <c r="U62" s="1140" t="s">
        <v>2203</v>
      </c>
      <c r="V62" s="1140"/>
      <c r="W62" s="1140"/>
      <c r="X62" s="1140"/>
      <c r="Y62" s="1140"/>
      <c r="Z62" s="252" t="str">
        <f>IF(AND(B9&lt;&gt;"処遇加算なし",F15=4),IF(V40="✓",1,IF(V41="✓",2,"")),"")</f>
        <v/>
      </c>
      <c r="AA62" s="245"/>
      <c r="AB62" s="249"/>
      <c r="AC62" s="1140" t="s">
        <v>2203</v>
      </c>
      <c r="AD62" s="1140"/>
      <c r="AE62" s="1140"/>
      <c r="AF62" s="1140"/>
      <c r="AG62" s="1140"/>
      <c r="AH62" s="534">
        <f>IF(AND(F15&lt;&gt;4,F15&lt;&gt;5),0,IF(AY8="○",1,2))</f>
        <v>2</v>
      </c>
      <c r="AI62" s="253"/>
      <c r="AJ62" s="249"/>
      <c r="AK62" s="1140" t="s">
        <v>2203</v>
      </c>
      <c r="AL62" s="1140"/>
      <c r="AM62" s="1140"/>
      <c r="AN62" s="1140"/>
      <c r="AO62" s="1140"/>
      <c r="AP62" s="534">
        <f>IF(AY8="○",1,2)</f>
        <v>2</v>
      </c>
      <c r="AQ62" s="245"/>
      <c r="AR62" s="245"/>
      <c r="AS62" s="1016" t="str">
        <f>IF(OR(AND(Z62=1,AH62=2),AND(Z62=1,AP62=2)),"○","")</f>
        <v/>
      </c>
      <c r="AT62" s="1016"/>
      <c r="AU62" s="1016"/>
      <c r="AV62" s="1016"/>
      <c r="AW62" s="1173" t="str">
        <f>IF(OR((AD62-AL62)&lt;0,(AD62-AT62)&lt;0),"!","")</f>
        <v/>
      </c>
      <c r="AX62" s="1173"/>
      <c r="AY62" s="1173"/>
      <c r="AZ62" s="1173"/>
      <c r="BP62" s="251"/>
      <c r="BR62" s="251"/>
      <c r="BS62" s="251"/>
      <c r="BT62" s="251"/>
      <c r="BU62" s="251"/>
      <c r="BV62" s="251"/>
      <c r="BW62" s="251"/>
      <c r="BX62" s="251"/>
      <c r="BY62" s="251"/>
      <c r="BZ62" s="251"/>
      <c r="CA62" s="251"/>
      <c r="CB62" s="251"/>
      <c r="CC62" s="251"/>
      <c r="CD62" s="251"/>
      <c r="CE62" s="251"/>
      <c r="CF62" s="251"/>
      <c r="CH62" s="254"/>
    </row>
    <row r="63" spans="2:86" ht="15.95" customHeight="1">
      <c r="U63" s="1016" t="s">
        <v>2204</v>
      </c>
      <c r="V63" s="1016"/>
      <c r="W63" s="1016"/>
      <c r="X63" s="1016"/>
      <c r="Y63" s="1016"/>
      <c r="Z63" s="252" t="str">
        <f>IF(AND(B9&lt;&gt;"処遇加算なし",F15=4),IF(V44="✓",1,IF(V45="✓",2,"")),"")</f>
        <v/>
      </c>
      <c r="AA63" s="245"/>
      <c r="AB63" s="249"/>
      <c r="AC63" s="1016" t="s">
        <v>2204</v>
      </c>
      <c r="AD63" s="1016"/>
      <c r="AE63" s="1016"/>
      <c r="AF63" s="1016"/>
      <c r="AG63" s="1016"/>
      <c r="AH63" s="534">
        <f>IF(AND(F15&lt;&gt;4,F15&lt;&gt;5),0,IF(AZ8="○",1,2))</f>
        <v>2</v>
      </c>
      <c r="AI63" s="253"/>
      <c r="AJ63" s="249"/>
      <c r="AK63" s="1016" t="s">
        <v>2204</v>
      </c>
      <c r="AL63" s="1016"/>
      <c r="AM63" s="1016"/>
      <c r="AN63" s="1016"/>
      <c r="AO63" s="1016"/>
      <c r="AP63" s="534">
        <f>IF(AZ8="○",1,2)</f>
        <v>2</v>
      </c>
      <c r="AQ63" s="245"/>
      <c r="AR63" s="245"/>
      <c r="AS63" s="1016" t="str">
        <f>IF(OR(AND(Z63=1,AH63=2),AND(Z63=1,AP63=2)),"○","")</f>
        <v/>
      </c>
      <c r="AT63" s="1016"/>
      <c r="AU63" s="1016"/>
      <c r="AV63" s="1016"/>
      <c r="AW63" s="1173" t="str">
        <f>IF(OR((AD63-AL63)&lt;0,(AD63-AT63)&lt;0),"!","")</f>
        <v/>
      </c>
      <c r="AX63" s="1173"/>
      <c r="AY63" s="1173"/>
      <c r="AZ63" s="117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UzgBRquwYZF1mJP2bu4/hliYdjHfTSk9pat4Zh547u9QwYeVozMxDQL7wwhIQIaIU3LDU1Qs2YB6sYF3SktFA==" saltValue="Gv5xd6q0tiXqghjtGk6u7w==" spinCount="100000" sheet="1" autoFilter="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disablePrompts="1"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disablePrompts="1"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2407</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6"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6"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6"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6"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534">
        <f>IF(AT8="○",1,0)</f>
        <v>0</v>
      </c>
      <c r="AQ57" s="245"/>
      <c r="AR57" s="245"/>
      <c r="AS57" s="1178"/>
      <c r="AT57" s="1178"/>
      <c r="AU57" s="1178"/>
      <c r="AV57" s="1178"/>
      <c r="AW57" s="1171"/>
      <c r="AX57" s="1171"/>
      <c r="AY57" s="1171"/>
      <c r="AZ57" s="1171"/>
      <c r="BP57" s="251"/>
      <c r="BR57" s="251"/>
      <c r="BS57" s="251"/>
      <c r="BT57" s="251"/>
      <c r="BU57" s="251"/>
      <c r="BV57" s="251"/>
      <c r="BW57" s="251"/>
      <c r="BX57" s="251"/>
      <c r="BY57" s="251"/>
      <c r="BZ57" s="251"/>
      <c r="CA57" s="251"/>
      <c r="CB57" s="251"/>
      <c r="CC57" s="251"/>
      <c r="CD57" s="251"/>
      <c r="CE57" s="251"/>
      <c r="CF57" s="251"/>
      <c r="CH57" s="254"/>
    </row>
    <row r="58" spans="2:86"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534">
        <f>IF(AND(F15&lt;&gt;4,F15&lt;&gt;5),0,IF(AU8="○",1,3))</f>
        <v>3</v>
      </c>
      <c r="AI58" s="253"/>
      <c r="AJ58" s="249"/>
      <c r="AK58" s="1140" t="s">
        <v>2199</v>
      </c>
      <c r="AL58" s="1140"/>
      <c r="AM58" s="1140"/>
      <c r="AN58" s="1140"/>
      <c r="AO58" s="1140"/>
      <c r="AP58" s="534">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P58" s="251"/>
      <c r="BR58" s="251"/>
      <c r="BS58" s="251"/>
      <c r="BT58" s="251"/>
      <c r="BU58" s="251"/>
      <c r="BV58" s="251"/>
      <c r="BW58" s="251"/>
      <c r="BX58" s="251"/>
      <c r="BY58" s="251"/>
      <c r="BZ58" s="251"/>
      <c r="CA58" s="251"/>
      <c r="CB58" s="251"/>
      <c r="CC58" s="251"/>
      <c r="CD58" s="251"/>
      <c r="CE58" s="251"/>
      <c r="CF58" s="251"/>
      <c r="CH58" s="254"/>
    </row>
    <row r="59" spans="2:86"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534">
        <f>IF(AND(F15&lt;&gt;4,F15&lt;&gt;5),0,IF(AV8="○",1,3))</f>
        <v>3</v>
      </c>
      <c r="AI59" s="253"/>
      <c r="AJ59" s="249"/>
      <c r="AK59" s="1140" t="s">
        <v>2200</v>
      </c>
      <c r="AL59" s="1140"/>
      <c r="AM59" s="1140"/>
      <c r="AN59" s="1140"/>
      <c r="AO59" s="1140"/>
      <c r="AP59" s="534">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P59" s="251"/>
      <c r="BR59" s="251"/>
      <c r="BS59" s="251"/>
      <c r="BT59" s="251"/>
      <c r="BU59" s="251"/>
      <c r="BV59" s="251"/>
      <c r="BW59" s="251"/>
      <c r="BX59" s="251"/>
      <c r="BY59" s="251"/>
      <c r="BZ59" s="251"/>
      <c r="CA59" s="251"/>
      <c r="CB59" s="251"/>
      <c r="CC59" s="251"/>
      <c r="CD59" s="251"/>
      <c r="CE59" s="251"/>
      <c r="CF59" s="251"/>
      <c r="CH59" s="254"/>
    </row>
    <row r="60" spans="2:86"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534">
        <f>IF(AND(F15&lt;&gt;4,F15&lt;&gt;5),0,IF(AW8="○",1,3))</f>
        <v>3</v>
      </c>
      <c r="AI60" s="253"/>
      <c r="AJ60" s="249"/>
      <c r="AK60" s="1140" t="s">
        <v>2201</v>
      </c>
      <c r="AL60" s="1140"/>
      <c r="AM60" s="1140"/>
      <c r="AN60" s="1140"/>
      <c r="AO60" s="1140"/>
      <c r="AP60" s="534">
        <f>IF(AW8="○",1,3)</f>
        <v>3</v>
      </c>
      <c r="AQ60" s="245"/>
      <c r="AR60" s="245"/>
      <c r="AS60" s="1172" t="str">
        <f>IF(OR(AND(Z60=1,AH60=3),AND(Z60=1,AP60=3)),"○","")</f>
        <v/>
      </c>
      <c r="AT60" s="1172"/>
      <c r="AU60" s="1172"/>
      <c r="AV60" s="1172"/>
      <c r="AW60" s="1172" t="str">
        <f>IF(OR(AND(Z60=1,AH60=2),AND(Z60=1,AP60=2)),"○","")</f>
        <v/>
      </c>
      <c r="AX60" s="1172"/>
      <c r="AY60" s="1172"/>
      <c r="AZ60" s="1172"/>
      <c r="BP60" s="251"/>
      <c r="BR60" s="251"/>
      <c r="BS60" s="251"/>
      <c r="BT60" s="251"/>
      <c r="BU60" s="251"/>
      <c r="BV60" s="251"/>
      <c r="BW60" s="251"/>
      <c r="BX60" s="251"/>
      <c r="BY60" s="251"/>
      <c r="BZ60" s="251"/>
      <c r="CA60" s="251"/>
      <c r="CB60" s="251"/>
      <c r="CC60" s="251"/>
      <c r="CD60" s="251"/>
      <c r="CE60" s="251"/>
      <c r="CF60" s="251"/>
      <c r="CH60" s="254"/>
    </row>
    <row r="61" spans="2:86"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534">
        <f>IF(AND(F15&lt;&gt;4,F15&lt;&gt;5),0,IF(AX8="○",1,2))</f>
        <v>2</v>
      </c>
      <c r="AI61" s="253"/>
      <c r="AJ61" s="249"/>
      <c r="AK61" s="1140" t="s">
        <v>2202</v>
      </c>
      <c r="AL61" s="1140"/>
      <c r="AM61" s="1140"/>
      <c r="AN61" s="1140"/>
      <c r="AO61" s="1140"/>
      <c r="AP61" s="534">
        <f>IF(AX8="○",1,2)</f>
        <v>2</v>
      </c>
      <c r="AQ61" s="245"/>
      <c r="AR61" s="245"/>
      <c r="AS61" s="1016" t="str">
        <f>IF(OR(AND(Z61=1,AH61=2),AND(Z61=1,AP61=2)),"○","")</f>
        <v/>
      </c>
      <c r="AT61" s="1016"/>
      <c r="AU61" s="1016"/>
      <c r="AV61" s="1016"/>
      <c r="AW61" s="1173" t="str">
        <f>IF(OR((AD61-AL61)&lt;0,(AD61-AT61)&lt;0),"!","")</f>
        <v/>
      </c>
      <c r="AX61" s="1173"/>
      <c r="AY61" s="1173"/>
      <c r="AZ61" s="1173"/>
      <c r="BP61" s="251"/>
      <c r="BR61" s="251"/>
      <c r="BS61" s="251"/>
      <c r="BT61" s="251"/>
      <c r="BU61" s="251"/>
      <c r="BV61" s="251"/>
      <c r="BW61" s="251"/>
      <c r="BX61" s="251"/>
      <c r="BY61" s="251"/>
      <c r="BZ61" s="251"/>
      <c r="CA61" s="251"/>
      <c r="CB61" s="251"/>
      <c r="CC61" s="251"/>
      <c r="CD61" s="251"/>
      <c r="CE61" s="251"/>
      <c r="CF61" s="251"/>
      <c r="CH61" s="254"/>
    </row>
    <row r="62" spans="2:86"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534">
        <f>IF(AND(F15&lt;&gt;4,F15&lt;&gt;5),0,IF(AY8="○",1,2))</f>
        <v>2</v>
      </c>
      <c r="AI62" s="253"/>
      <c r="AJ62" s="249"/>
      <c r="AK62" s="1140" t="s">
        <v>2203</v>
      </c>
      <c r="AL62" s="1140"/>
      <c r="AM62" s="1140"/>
      <c r="AN62" s="1140"/>
      <c r="AO62" s="1140"/>
      <c r="AP62" s="534">
        <f>IF(AY8="○",1,2)</f>
        <v>2</v>
      </c>
      <c r="AQ62" s="245"/>
      <c r="AR62" s="245"/>
      <c r="AS62" s="1016" t="str">
        <f>IF(OR(AND(Z62=1,AH62=2),AND(Z62=1,AP62=2)),"○","")</f>
        <v/>
      </c>
      <c r="AT62" s="1016"/>
      <c r="AU62" s="1016"/>
      <c r="AV62" s="1016"/>
      <c r="AW62" s="1173" t="str">
        <f>IF(OR((AD62-AL62)&lt;0,(AD62-AT62)&lt;0),"!","")</f>
        <v/>
      </c>
      <c r="AX62" s="1173"/>
      <c r="AY62" s="1173"/>
      <c r="AZ62" s="1173"/>
      <c r="BP62" s="251"/>
      <c r="BR62" s="251"/>
      <c r="BS62" s="251"/>
      <c r="BT62" s="251"/>
      <c r="BU62" s="251"/>
      <c r="BV62" s="251"/>
      <c r="BW62" s="251"/>
      <c r="BX62" s="251"/>
      <c r="BY62" s="251"/>
      <c r="BZ62" s="251"/>
      <c r="CA62" s="251"/>
      <c r="CB62" s="251"/>
      <c r="CC62" s="251"/>
      <c r="CD62" s="251"/>
      <c r="CE62" s="251"/>
      <c r="CF62" s="251"/>
      <c r="CH62" s="254"/>
    </row>
    <row r="63" spans="2:86"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534">
        <f>IF(AND(F15&lt;&gt;4,F15&lt;&gt;5),0,IF(AZ8="○",1,2))</f>
        <v>2</v>
      </c>
      <c r="AI63" s="253"/>
      <c r="AJ63" s="249"/>
      <c r="AK63" s="1016" t="s">
        <v>2204</v>
      </c>
      <c r="AL63" s="1016"/>
      <c r="AM63" s="1016"/>
      <c r="AN63" s="1016"/>
      <c r="AO63" s="1016"/>
      <c r="AP63" s="534">
        <f>IF(AZ8="○",1,2)</f>
        <v>2</v>
      </c>
      <c r="AQ63" s="245"/>
      <c r="AR63" s="245"/>
      <c r="AS63" s="1016" t="str">
        <f>IF(OR(AND(Z63=1,AH63=2),AND(Z63=1,AP63=2)),"○","")</f>
        <v/>
      </c>
      <c r="AT63" s="1016"/>
      <c r="AU63" s="1016"/>
      <c r="AV63" s="1016"/>
      <c r="AW63" s="1173" t="str">
        <f>IF(OR((AD63-AL63)&lt;0,(AD63-AT63)&lt;0),"!","")</f>
        <v/>
      </c>
      <c r="AX63" s="1173"/>
      <c r="AY63" s="1173"/>
      <c r="AZ63" s="117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ABq1GImxKWHLKkBtSR8EN2L0+MOgQ1XbWovHTPJqprmnOGoBXvI409IVudYEJURjJuHupf6HmJgWzvEH88Xgg==" saltValue="wZufPkppMR5ClAFX1wc5bA=="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disablePrompts="1"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mc:AlternateContent>
    <mc:Choice Requires="x14">
      <controls>
        <mc:AlternateContent>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disablePrompts="1"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2415</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533">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t="s">
        <v>2265</v>
      </c>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6"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6"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6"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6"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534">
        <f>IF(AT8="○",1,0)</f>
        <v>0</v>
      </c>
      <c r="AQ57" s="245"/>
      <c r="AR57" s="245"/>
      <c r="AS57" s="1178"/>
      <c r="AT57" s="1178"/>
      <c r="AU57" s="1178"/>
      <c r="AV57" s="1178"/>
      <c r="AW57" s="1171"/>
      <c r="AX57" s="1171"/>
      <c r="AY57" s="1171"/>
      <c r="AZ57" s="1171"/>
      <c r="BP57" s="251"/>
      <c r="BR57" s="251"/>
      <c r="BS57" s="251"/>
      <c r="BT57" s="251"/>
      <c r="BU57" s="251"/>
      <c r="BV57" s="251"/>
      <c r="BW57" s="251"/>
      <c r="BX57" s="251"/>
      <c r="BY57" s="251"/>
      <c r="BZ57" s="251"/>
      <c r="CA57" s="251"/>
      <c r="CB57" s="251"/>
      <c r="CC57" s="251"/>
      <c r="CD57" s="251"/>
      <c r="CE57" s="251"/>
      <c r="CF57" s="251"/>
      <c r="CH57" s="254"/>
    </row>
    <row r="58" spans="2:86"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534">
        <f>IF(AND(F15&lt;&gt;4,F15&lt;&gt;5),0,IF(AU8="○",1,3))</f>
        <v>3</v>
      </c>
      <c r="AI58" s="253"/>
      <c r="AJ58" s="249"/>
      <c r="AK58" s="1140" t="s">
        <v>2199</v>
      </c>
      <c r="AL58" s="1140"/>
      <c r="AM58" s="1140"/>
      <c r="AN58" s="1140"/>
      <c r="AO58" s="1140"/>
      <c r="AP58" s="534">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P58" s="251"/>
      <c r="BR58" s="251"/>
      <c r="BS58" s="251"/>
      <c r="BT58" s="251"/>
      <c r="BU58" s="251"/>
      <c r="BV58" s="251"/>
      <c r="BW58" s="251"/>
      <c r="BX58" s="251"/>
      <c r="BY58" s="251"/>
      <c r="BZ58" s="251"/>
      <c r="CA58" s="251"/>
      <c r="CB58" s="251"/>
      <c r="CC58" s="251"/>
      <c r="CD58" s="251"/>
      <c r="CE58" s="251"/>
      <c r="CF58" s="251"/>
      <c r="CH58" s="254"/>
    </row>
    <row r="59" spans="2:86"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534">
        <f>IF(AND(F15&lt;&gt;4,F15&lt;&gt;5),0,IF(AV8="○",1,3))</f>
        <v>3</v>
      </c>
      <c r="AI59" s="253"/>
      <c r="AJ59" s="249"/>
      <c r="AK59" s="1140" t="s">
        <v>2200</v>
      </c>
      <c r="AL59" s="1140"/>
      <c r="AM59" s="1140"/>
      <c r="AN59" s="1140"/>
      <c r="AO59" s="1140"/>
      <c r="AP59" s="534">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P59" s="251"/>
      <c r="BR59" s="251"/>
      <c r="BS59" s="251"/>
      <c r="BT59" s="251"/>
      <c r="BU59" s="251"/>
      <c r="BV59" s="251"/>
      <c r="BW59" s="251"/>
      <c r="BX59" s="251"/>
      <c r="BY59" s="251"/>
      <c r="BZ59" s="251"/>
      <c r="CA59" s="251"/>
      <c r="CB59" s="251"/>
      <c r="CC59" s="251"/>
      <c r="CD59" s="251"/>
      <c r="CE59" s="251"/>
      <c r="CF59" s="251"/>
      <c r="CH59" s="254"/>
    </row>
    <row r="60" spans="2:86"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534">
        <f>IF(AND(F15&lt;&gt;4,F15&lt;&gt;5),0,IF(AW8="○",1,3))</f>
        <v>3</v>
      </c>
      <c r="AI60" s="253"/>
      <c r="AJ60" s="249"/>
      <c r="AK60" s="1140" t="s">
        <v>2201</v>
      </c>
      <c r="AL60" s="1140"/>
      <c r="AM60" s="1140"/>
      <c r="AN60" s="1140"/>
      <c r="AO60" s="1140"/>
      <c r="AP60" s="534">
        <f>IF(AW8="○",1,3)</f>
        <v>3</v>
      </c>
      <c r="AQ60" s="245"/>
      <c r="AR60" s="245"/>
      <c r="AS60" s="1172" t="str">
        <f>IF(OR(AND(Z60=1,AH60=3),AND(Z60=1,AP60=3)),"○","")</f>
        <v/>
      </c>
      <c r="AT60" s="1172"/>
      <c r="AU60" s="1172"/>
      <c r="AV60" s="1172"/>
      <c r="AW60" s="1172" t="str">
        <f>IF(OR(AND(Z60=1,AH60=2),AND(Z60=1,AP60=2)),"○","")</f>
        <v/>
      </c>
      <c r="AX60" s="1172"/>
      <c r="AY60" s="1172"/>
      <c r="AZ60" s="1172"/>
      <c r="BP60" s="251"/>
      <c r="BR60" s="251"/>
      <c r="BS60" s="251"/>
      <c r="BT60" s="251"/>
      <c r="BU60" s="251"/>
      <c r="BV60" s="251"/>
      <c r="BW60" s="251"/>
      <c r="BX60" s="251"/>
      <c r="BY60" s="251"/>
      <c r="BZ60" s="251"/>
      <c r="CA60" s="251"/>
      <c r="CB60" s="251"/>
      <c r="CC60" s="251"/>
      <c r="CD60" s="251"/>
      <c r="CE60" s="251"/>
      <c r="CF60" s="251"/>
      <c r="CH60" s="254"/>
    </row>
    <row r="61" spans="2:86"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534">
        <f>IF(AND(F15&lt;&gt;4,F15&lt;&gt;5),0,IF(AX8="○",1,2))</f>
        <v>2</v>
      </c>
      <c r="AI61" s="253"/>
      <c r="AJ61" s="249"/>
      <c r="AK61" s="1140" t="s">
        <v>2202</v>
      </c>
      <c r="AL61" s="1140"/>
      <c r="AM61" s="1140"/>
      <c r="AN61" s="1140"/>
      <c r="AO61" s="1140"/>
      <c r="AP61" s="534">
        <f>IF(AX8="○",1,2)</f>
        <v>2</v>
      </c>
      <c r="AQ61" s="245"/>
      <c r="AR61" s="245"/>
      <c r="AS61" s="1016" t="str">
        <f>IF(OR(AND(Z61=1,AH61=2),AND(Z61=1,AP61=2)),"○","")</f>
        <v/>
      </c>
      <c r="AT61" s="1016"/>
      <c r="AU61" s="1016"/>
      <c r="AV61" s="1016"/>
      <c r="AW61" s="1173" t="str">
        <f>IF(OR((AD61-AL61)&lt;0,(AD61-AT61)&lt;0),"!","")</f>
        <v/>
      </c>
      <c r="AX61" s="1173"/>
      <c r="AY61" s="1173"/>
      <c r="AZ61" s="1173"/>
      <c r="BP61" s="251"/>
      <c r="BR61" s="251"/>
      <c r="BS61" s="251"/>
      <c r="BT61" s="251"/>
      <c r="BU61" s="251"/>
      <c r="BV61" s="251"/>
      <c r="BW61" s="251"/>
      <c r="BX61" s="251"/>
      <c r="BY61" s="251"/>
      <c r="BZ61" s="251"/>
      <c r="CA61" s="251"/>
      <c r="CB61" s="251"/>
      <c r="CC61" s="251"/>
      <c r="CD61" s="251"/>
      <c r="CE61" s="251"/>
      <c r="CF61" s="251"/>
      <c r="CH61" s="254"/>
    </row>
    <row r="62" spans="2:86"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534">
        <f>IF(AND(F15&lt;&gt;4,F15&lt;&gt;5),0,IF(AY8="○",1,2))</f>
        <v>2</v>
      </c>
      <c r="AI62" s="253"/>
      <c r="AJ62" s="249"/>
      <c r="AK62" s="1140" t="s">
        <v>2203</v>
      </c>
      <c r="AL62" s="1140"/>
      <c r="AM62" s="1140"/>
      <c r="AN62" s="1140"/>
      <c r="AO62" s="1140"/>
      <c r="AP62" s="534">
        <f>IF(AY8="○",1,2)</f>
        <v>2</v>
      </c>
      <c r="AQ62" s="245"/>
      <c r="AR62" s="245"/>
      <c r="AS62" s="1016" t="str">
        <f>IF(OR(AND(Z62=1,AH62=2),AND(Z62=1,AP62=2)),"○","")</f>
        <v/>
      </c>
      <c r="AT62" s="1016"/>
      <c r="AU62" s="1016"/>
      <c r="AV62" s="1016"/>
      <c r="AW62" s="1173" t="str">
        <f>IF(OR((AD62-AL62)&lt;0,(AD62-AT62)&lt;0),"!","")</f>
        <v/>
      </c>
      <c r="AX62" s="1173"/>
      <c r="AY62" s="1173"/>
      <c r="AZ62" s="1173"/>
      <c r="BP62" s="251"/>
      <c r="BR62" s="251"/>
      <c r="BS62" s="251"/>
      <c r="BT62" s="251"/>
      <c r="BU62" s="251"/>
      <c r="BV62" s="251"/>
      <c r="BW62" s="251"/>
      <c r="BX62" s="251"/>
      <c r="BY62" s="251"/>
      <c r="BZ62" s="251"/>
      <c r="CA62" s="251"/>
      <c r="CB62" s="251"/>
      <c r="CC62" s="251"/>
      <c r="CD62" s="251"/>
      <c r="CE62" s="251"/>
      <c r="CF62" s="251"/>
      <c r="CH62" s="254"/>
    </row>
    <row r="63" spans="2:86"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534">
        <f>IF(AND(F15&lt;&gt;4,F15&lt;&gt;5),0,IF(AZ8="○",1,2))</f>
        <v>2</v>
      </c>
      <c r="AI63" s="253"/>
      <c r="AJ63" s="249"/>
      <c r="AK63" s="1016" t="s">
        <v>2204</v>
      </c>
      <c r="AL63" s="1016"/>
      <c r="AM63" s="1016"/>
      <c r="AN63" s="1016"/>
      <c r="AO63" s="1016"/>
      <c r="AP63" s="534">
        <f>IF(AZ8="○",1,2)</f>
        <v>2</v>
      </c>
      <c r="AQ63" s="245"/>
      <c r="AR63" s="245"/>
      <c r="AS63" s="1016" t="str">
        <f>IF(OR(AND(Z63=1,AH63=2),AND(Z63=1,AP63=2)),"○","")</f>
        <v/>
      </c>
      <c r="AT63" s="1016"/>
      <c r="AU63" s="1016"/>
      <c r="AV63" s="1016"/>
      <c r="AW63" s="1173" t="str">
        <f>IF(OR((AD63-AL63)&lt;0,(AD63-AT63)&lt;0),"!","")</f>
        <v/>
      </c>
      <c r="AX63" s="1173"/>
      <c r="AY63" s="1173"/>
      <c r="AZ63" s="117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Ci4/QmWVq5oktnWEuV6gsEkhzIBXa/iZcIm2hUGZ3klEtoSK8apetdt0ZEfo7QDJ2uV5Cg97z6LKAcKzW719A==" saltValue="mz4gfGeX7us9V1ChW5dp+w=="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mc:AlternateContent>
    <mc:Choice Requires="x14">
      <controls>
        <mc:AlternateContent>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2408</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2"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2"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2"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2"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534">
        <f>IF(AT8="○",1,0)</f>
        <v>0</v>
      </c>
      <c r="AQ57" s="245"/>
      <c r="AR57" s="245"/>
      <c r="AS57" s="1178"/>
      <c r="AT57" s="1178"/>
      <c r="AU57" s="1178"/>
      <c r="AV57" s="1178"/>
      <c r="AW57" s="1171"/>
      <c r="AX57" s="1171"/>
      <c r="AY57" s="1171"/>
      <c r="AZ57" s="1171"/>
      <c r="BL57" s="251"/>
      <c r="BN57" s="251"/>
      <c r="BO57" s="251"/>
      <c r="BP57" s="251"/>
      <c r="BQ57" s="251"/>
      <c r="BR57" s="251"/>
      <c r="BS57" s="251"/>
      <c r="BT57" s="251"/>
      <c r="BU57" s="251"/>
      <c r="BV57" s="251"/>
      <c r="BW57" s="251"/>
      <c r="BX57" s="251"/>
      <c r="BY57" s="251"/>
      <c r="BZ57" s="251"/>
      <c r="CA57" s="251"/>
      <c r="CB57" s="251"/>
      <c r="CD57" s="254"/>
    </row>
    <row r="58" spans="2:82"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534">
        <f>IF(AND(F15&lt;&gt;4,F15&lt;&gt;5),0,IF(AU8="○",1,3))</f>
        <v>3</v>
      </c>
      <c r="AI58" s="253"/>
      <c r="AJ58" s="249"/>
      <c r="AK58" s="1140" t="s">
        <v>2199</v>
      </c>
      <c r="AL58" s="1140"/>
      <c r="AM58" s="1140"/>
      <c r="AN58" s="1140"/>
      <c r="AO58" s="1140"/>
      <c r="AP58" s="534">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L58" s="251"/>
      <c r="BN58" s="251"/>
      <c r="BO58" s="251"/>
      <c r="BP58" s="251"/>
      <c r="BQ58" s="251"/>
      <c r="BR58" s="251"/>
      <c r="BS58" s="251"/>
      <c r="BT58" s="251"/>
      <c r="BU58" s="251"/>
      <c r="BV58" s="251"/>
      <c r="BW58" s="251"/>
      <c r="BX58" s="251"/>
      <c r="BY58" s="251"/>
      <c r="BZ58" s="251"/>
      <c r="CA58" s="251"/>
      <c r="CB58" s="251"/>
      <c r="CD58" s="254"/>
    </row>
    <row r="59" spans="2:82"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534">
        <f>IF(AND(F15&lt;&gt;4,F15&lt;&gt;5),0,IF(AV8="○",1,3))</f>
        <v>3</v>
      </c>
      <c r="AI59" s="253"/>
      <c r="AJ59" s="249"/>
      <c r="AK59" s="1140" t="s">
        <v>2200</v>
      </c>
      <c r="AL59" s="1140"/>
      <c r="AM59" s="1140"/>
      <c r="AN59" s="1140"/>
      <c r="AO59" s="1140"/>
      <c r="AP59" s="534">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L59" s="251"/>
      <c r="BN59" s="251"/>
      <c r="BO59" s="251"/>
      <c r="BP59" s="251"/>
      <c r="BQ59" s="251"/>
      <c r="BR59" s="251"/>
      <c r="BS59" s="251"/>
      <c r="BT59" s="251"/>
      <c r="BU59" s="251"/>
      <c r="BV59" s="251"/>
      <c r="BW59" s="251"/>
      <c r="BX59" s="251"/>
      <c r="BY59" s="251"/>
      <c r="BZ59" s="251"/>
      <c r="CA59" s="251"/>
      <c r="CB59" s="251"/>
      <c r="CD59" s="254"/>
    </row>
    <row r="60" spans="2:82"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534">
        <f>IF(AND(F15&lt;&gt;4,F15&lt;&gt;5),0,IF(AW8="○",1,3))</f>
        <v>3</v>
      </c>
      <c r="AI60" s="253"/>
      <c r="AJ60" s="249"/>
      <c r="AK60" s="1140" t="s">
        <v>2201</v>
      </c>
      <c r="AL60" s="1140"/>
      <c r="AM60" s="1140"/>
      <c r="AN60" s="1140"/>
      <c r="AO60" s="1140"/>
      <c r="AP60" s="534">
        <f>IF(AW8="○",1,3)</f>
        <v>3</v>
      </c>
      <c r="AQ60" s="245"/>
      <c r="AR60" s="245"/>
      <c r="AS60" s="1172" t="str">
        <f>IF(OR(AND(Z60=1,AH60=3),AND(Z60=1,AP60=3)),"○","")</f>
        <v/>
      </c>
      <c r="AT60" s="1172"/>
      <c r="AU60" s="1172"/>
      <c r="AV60" s="1172"/>
      <c r="AW60" s="1172" t="str">
        <f>IF(OR(AND(Z60=1,AH60=2),AND(Z60=1,AP60=2)),"○","")</f>
        <v/>
      </c>
      <c r="AX60" s="1172"/>
      <c r="AY60" s="1172"/>
      <c r="AZ60" s="1172"/>
      <c r="BL60" s="251"/>
      <c r="BN60" s="251"/>
      <c r="BO60" s="251"/>
      <c r="BP60" s="251"/>
      <c r="BQ60" s="251"/>
      <c r="BR60" s="251"/>
      <c r="BS60" s="251"/>
      <c r="BT60" s="251"/>
      <c r="BU60" s="251"/>
      <c r="BV60" s="251"/>
      <c r="BW60" s="251"/>
      <c r="BX60" s="251"/>
      <c r="BY60" s="251"/>
      <c r="BZ60" s="251"/>
      <c r="CA60" s="251"/>
      <c r="CB60" s="251"/>
      <c r="CD60" s="254"/>
    </row>
    <row r="61" spans="2:82"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534">
        <f>IF(AND(F15&lt;&gt;4,F15&lt;&gt;5),0,IF(AX8="○",1,2))</f>
        <v>2</v>
      </c>
      <c r="AI61" s="253"/>
      <c r="AJ61" s="249"/>
      <c r="AK61" s="1140" t="s">
        <v>2202</v>
      </c>
      <c r="AL61" s="1140"/>
      <c r="AM61" s="1140"/>
      <c r="AN61" s="1140"/>
      <c r="AO61" s="1140"/>
      <c r="AP61" s="534">
        <f>IF(AX8="○",1,2)</f>
        <v>2</v>
      </c>
      <c r="AQ61" s="245"/>
      <c r="AR61" s="245"/>
      <c r="AS61" s="1016" t="str">
        <f>IF(OR(AND(Z61=1,AH61=2),AND(Z61=1,AP61=2)),"○","")</f>
        <v/>
      </c>
      <c r="AT61" s="1016"/>
      <c r="AU61" s="1016"/>
      <c r="AV61" s="1016"/>
      <c r="AW61" s="1173" t="str">
        <f>IF(OR((AD61-AL61)&lt;0,(AD61-AT61)&lt;0),"!","")</f>
        <v/>
      </c>
      <c r="AX61" s="1173"/>
      <c r="AY61" s="1173"/>
      <c r="AZ61" s="1173"/>
      <c r="BL61" s="251"/>
      <c r="BN61" s="251"/>
      <c r="BO61" s="251"/>
      <c r="BP61" s="251"/>
      <c r="BQ61" s="251"/>
      <c r="BR61" s="251"/>
      <c r="BS61" s="251"/>
      <c r="BT61" s="251"/>
      <c r="BU61" s="251"/>
      <c r="BV61" s="251"/>
      <c r="BW61" s="251"/>
      <c r="BX61" s="251"/>
      <c r="BY61" s="251"/>
      <c r="BZ61" s="251"/>
      <c r="CA61" s="251"/>
      <c r="CB61" s="251"/>
      <c r="CD61" s="254"/>
    </row>
    <row r="62" spans="2:82"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534">
        <f>IF(AND(F15&lt;&gt;4,F15&lt;&gt;5),0,IF(AY8="○",1,2))</f>
        <v>2</v>
      </c>
      <c r="AI62" s="253"/>
      <c r="AJ62" s="249"/>
      <c r="AK62" s="1140" t="s">
        <v>2203</v>
      </c>
      <c r="AL62" s="1140"/>
      <c r="AM62" s="1140"/>
      <c r="AN62" s="1140"/>
      <c r="AO62" s="1140"/>
      <c r="AP62" s="534">
        <f>IF(AY8="○",1,2)</f>
        <v>2</v>
      </c>
      <c r="AQ62" s="245"/>
      <c r="AR62" s="245"/>
      <c r="AS62" s="1016" t="str">
        <f>IF(OR(AND(Z62=1,AH62=2),AND(Z62=1,AP62=2)),"○","")</f>
        <v/>
      </c>
      <c r="AT62" s="1016"/>
      <c r="AU62" s="1016"/>
      <c r="AV62" s="1016"/>
      <c r="AW62" s="1173" t="str">
        <f>IF(OR((AD62-AL62)&lt;0,(AD62-AT62)&lt;0),"!","")</f>
        <v/>
      </c>
      <c r="AX62" s="1173"/>
      <c r="AY62" s="1173"/>
      <c r="AZ62" s="1173"/>
      <c r="BL62" s="251"/>
      <c r="BN62" s="251"/>
      <c r="BO62" s="251"/>
      <c r="BP62" s="251"/>
      <c r="BQ62" s="251"/>
      <c r="BR62" s="251"/>
      <c r="BS62" s="251"/>
      <c r="BT62" s="251"/>
      <c r="BU62" s="251"/>
      <c r="BV62" s="251"/>
      <c r="BW62" s="251"/>
      <c r="BX62" s="251"/>
      <c r="BY62" s="251"/>
      <c r="BZ62" s="251"/>
      <c r="CA62" s="251"/>
      <c r="CB62" s="251"/>
      <c r="CD62" s="254"/>
    </row>
    <row r="63" spans="2:82"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534">
        <f>IF(AND(F15&lt;&gt;4,F15&lt;&gt;5),0,IF(AZ8="○",1,2))</f>
        <v>2</v>
      </c>
      <c r="AI63" s="253"/>
      <c r="AJ63" s="249"/>
      <c r="AK63" s="1016" t="s">
        <v>2204</v>
      </c>
      <c r="AL63" s="1016"/>
      <c r="AM63" s="1016"/>
      <c r="AN63" s="1016"/>
      <c r="AO63" s="1016"/>
      <c r="AP63" s="534">
        <f>IF(AZ8="○",1,2)</f>
        <v>2</v>
      </c>
      <c r="AQ63" s="245"/>
      <c r="AR63" s="245"/>
      <c r="AS63" s="1016" t="str">
        <f>IF(OR(AND(Z63=1,AH63=2),AND(Z63=1,AP63=2)),"○","")</f>
        <v/>
      </c>
      <c r="AT63" s="1016"/>
      <c r="AU63" s="1016"/>
      <c r="AV63" s="1016"/>
      <c r="AW63" s="1173" t="str">
        <f>IF(OR((AD63-AL63)&lt;0,(AD63-AT63)&lt;0),"!","")</f>
        <v/>
      </c>
      <c r="AX63" s="1173"/>
      <c r="AY63" s="1173"/>
      <c r="AZ63" s="117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T0t5pzxls2s4SrEsSqud26MApZYGuAjWSRtppjuZD2vDblBqs8AEfbtgDt2AtmJyWUUPw6GFftkxh+jVvZXRw==" saltValue="KHrOWXAuvgtrsiyOs3YvJA=="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mc:AlternateContent>
    <mc:Choice Requires="x14">
      <controls>
        <mc:AlternateContent>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2409</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4"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4"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4"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4"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H57" s="251"/>
      <c r="BJ57" s="251"/>
      <c r="BK57" s="251"/>
      <c r="BL57" s="251"/>
      <c r="BM57" s="251"/>
      <c r="BN57" s="251"/>
      <c r="BO57" s="251"/>
      <c r="BP57" s="251"/>
      <c r="BQ57" s="251"/>
      <c r="BR57" s="251"/>
      <c r="BS57" s="251"/>
      <c r="BT57" s="251"/>
      <c r="BU57" s="251"/>
      <c r="BV57" s="251"/>
      <c r="BW57" s="251"/>
      <c r="BX57" s="251"/>
      <c r="BZ57" s="254"/>
    </row>
    <row r="58" spans="2:84"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H58" s="251"/>
      <c r="BJ58" s="251"/>
      <c r="BK58" s="251"/>
      <c r="BL58" s="251"/>
      <c r="BM58" s="251"/>
      <c r="BN58" s="251"/>
      <c r="BO58" s="251"/>
      <c r="BP58" s="251"/>
      <c r="BQ58" s="251"/>
      <c r="BR58" s="251"/>
      <c r="BS58" s="251"/>
      <c r="BT58" s="251"/>
      <c r="BU58" s="251"/>
      <c r="BV58" s="251"/>
      <c r="BW58" s="251"/>
      <c r="BX58" s="251"/>
      <c r="BZ58" s="254"/>
    </row>
    <row r="59" spans="2:84"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H59" s="251"/>
      <c r="BJ59" s="251"/>
      <c r="BK59" s="251"/>
      <c r="BL59" s="251"/>
      <c r="BM59" s="251"/>
      <c r="BN59" s="251"/>
      <c r="BO59" s="251"/>
      <c r="BP59" s="251"/>
      <c r="BQ59" s="251"/>
      <c r="BR59" s="251"/>
      <c r="BS59" s="251"/>
      <c r="BT59" s="251"/>
      <c r="BU59" s="251"/>
      <c r="BV59" s="251"/>
      <c r="BW59" s="251"/>
      <c r="BX59" s="251"/>
      <c r="BZ59" s="254"/>
    </row>
    <row r="60" spans="2:84"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H60" s="251"/>
      <c r="BJ60" s="251"/>
      <c r="BK60" s="251"/>
      <c r="BL60" s="251"/>
      <c r="BM60" s="251"/>
      <c r="BN60" s="251"/>
      <c r="BO60" s="251"/>
      <c r="BP60" s="251"/>
      <c r="BQ60" s="251"/>
      <c r="BR60" s="251"/>
      <c r="BS60" s="251"/>
      <c r="BT60" s="251"/>
      <c r="BU60" s="251"/>
      <c r="BV60" s="251"/>
      <c r="BW60" s="251"/>
      <c r="BX60" s="251"/>
      <c r="BZ60" s="254"/>
    </row>
    <row r="61" spans="2:84"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H61" s="251"/>
      <c r="BJ61" s="251"/>
      <c r="BK61" s="251"/>
      <c r="BL61" s="251"/>
      <c r="BM61" s="251"/>
      <c r="BN61" s="251"/>
      <c r="BO61" s="251"/>
      <c r="BP61" s="251"/>
      <c r="BQ61" s="251"/>
      <c r="BR61" s="251"/>
      <c r="BS61" s="251"/>
      <c r="BT61" s="251"/>
      <c r="BU61" s="251"/>
      <c r="BV61" s="251"/>
      <c r="BW61" s="251"/>
      <c r="BX61" s="251"/>
      <c r="BZ61" s="254"/>
    </row>
    <row r="62" spans="2:84"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H62" s="251"/>
      <c r="BJ62" s="251"/>
      <c r="BK62" s="251"/>
      <c r="BL62" s="251"/>
      <c r="BM62" s="251"/>
      <c r="BN62" s="251"/>
      <c r="BO62" s="251"/>
      <c r="BP62" s="251"/>
      <c r="BQ62" s="251"/>
      <c r="BR62" s="251"/>
      <c r="BS62" s="251"/>
      <c r="BT62" s="251"/>
      <c r="BU62" s="251"/>
      <c r="BV62" s="251"/>
      <c r="BW62" s="251"/>
      <c r="BX62" s="251"/>
      <c r="BZ62" s="254"/>
    </row>
    <row r="63" spans="2:84"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xyqIbEUCbrnCw3SlUnWQRVKRbHJGICjeu7MglzzAXXl3+tk6oab5BhKUq3mEZPXfahaj5u+G1cIWdJnmOUMjw==" saltValue="x4EtwJQc2kKIAsD7rfhNVw=="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mc:AlternateContent>
    <mc:Choice Requires="x14">
      <controls>
        <mc:AlternateContent>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2410</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4"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4"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4"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4"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J57" s="251"/>
      <c r="BL57" s="251"/>
      <c r="BM57" s="251"/>
      <c r="BN57" s="251"/>
      <c r="BO57" s="251"/>
      <c r="BP57" s="251"/>
      <c r="BQ57" s="251"/>
      <c r="BR57" s="251"/>
      <c r="BS57" s="251"/>
      <c r="BT57" s="251"/>
      <c r="BU57" s="251"/>
      <c r="BV57" s="251"/>
      <c r="BW57" s="251"/>
      <c r="BX57" s="251"/>
      <c r="BY57" s="251"/>
      <c r="BZ57" s="251"/>
      <c r="CB57" s="254"/>
    </row>
    <row r="58" spans="2:84"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J58" s="251"/>
      <c r="BL58" s="251"/>
      <c r="BM58" s="251"/>
      <c r="BN58" s="251"/>
      <c r="BO58" s="251"/>
      <c r="BP58" s="251"/>
      <c r="BQ58" s="251"/>
      <c r="BR58" s="251"/>
      <c r="BS58" s="251"/>
      <c r="BT58" s="251"/>
      <c r="BU58" s="251"/>
      <c r="BV58" s="251"/>
      <c r="BW58" s="251"/>
      <c r="BX58" s="251"/>
      <c r="BY58" s="251"/>
      <c r="BZ58" s="251"/>
      <c r="CB58" s="254"/>
    </row>
    <row r="59" spans="2:84"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J59" s="251"/>
      <c r="BL59" s="251"/>
      <c r="BM59" s="251"/>
      <c r="BN59" s="251"/>
      <c r="BO59" s="251"/>
      <c r="BP59" s="251"/>
      <c r="BQ59" s="251"/>
      <c r="BR59" s="251"/>
      <c r="BS59" s="251"/>
      <c r="BT59" s="251"/>
      <c r="BU59" s="251"/>
      <c r="BV59" s="251"/>
      <c r="BW59" s="251"/>
      <c r="BX59" s="251"/>
      <c r="BY59" s="251"/>
      <c r="BZ59" s="251"/>
      <c r="CB59" s="254"/>
    </row>
    <row r="60" spans="2:84"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J60" s="251"/>
      <c r="BL60" s="251"/>
      <c r="BM60" s="251"/>
      <c r="BN60" s="251"/>
      <c r="BO60" s="251"/>
      <c r="BP60" s="251"/>
      <c r="BQ60" s="251"/>
      <c r="BR60" s="251"/>
      <c r="BS60" s="251"/>
      <c r="BT60" s="251"/>
      <c r="BU60" s="251"/>
      <c r="BV60" s="251"/>
      <c r="BW60" s="251"/>
      <c r="BX60" s="251"/>
      <c r="BY60" s="251"/>
      <c r="BZ60" s="251"/>
      <c r="CB60" s="254"/>
    </row>
    <row r="61" spans="2:84"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J61" s="251"/>
      <c r="BL61" s="251"/>
      <c r="BM61" s="251"/>
      <c r="BN61" s="251"/>
      <c r="BO61" s="251"/>
      <c r="BP61" s="251"/>
      <c r="BQ61" s="251"/>
      <c r="BR61" s="251"/>
      <c r="BS61" s="251"/>
      <c r="BT61" s="251"/>
      <c r="BU61" s="251"/>
      <c r="BV61" s="251"/>
      <c r="BW61" s="251"/>
      <c r="BX61" s="251"/>
      <c r="BY61" s="251"/>
      <c r="BZ61" s="251"/>
      <c r="CB61" s="254"/>
    </row>
    <row r="62" spans="2:84"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J62" s="251"/>
      <c r="BL62" s="251"/>
      <c r="BM62" s="251"/>
      <c r="BN62" s="251"/>
      <c r="BO62" s="251"/>
      <c r="BP62" s="251"/>
      <c r="BQ62" s="251"/>
      <c r="BR62" s="251"/>
      <c r="BS62" s="251"/>
      <c r="BT62" s="251"/>
      <c r="BU62" s="251"/>
      <c r="BV62" s="251"/>
      <c r="BW62" s="251"/>
      <c r="BX62" s="251"/>
      <c r="BY62" s="251"/>
      <c r="BZ62" s="251"/>
      <c r="CB62" s="254"/>
    </row>
    <row r="63" spans="2:84"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WNJLQxNG+sruFwVi45yQFtg4YaJmlO9Jw6eK4lWksQesZDQBcPkrgbRRElSDkbHd6gEkAr2xw30Sg9oVBER1w==" saltValue="518kbbopU0DDaBM85432GA=="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mc:AlternateContent>
    <mc:Choice Requires="x14">
      <controls>
        <mc:AlternateContent>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2411</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2"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2"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2"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2"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L57" s="251"/>
      <c r="BN57" s="251"/>
      <c r="BO57" s="251"/>
      <c r="BP57" s="251"/>
      <c r="BQ57" s="251"/>
      <c r="BR57" s="251"/>
      <c r="BS57" s="251"/>
      <c r="BT57" s="251"/>
      <c r="BU57" s="251"/>
      <c r="BV57" s="251"/>
      <c r="BW57" s="251"/>
      <c r="BX57" s="251"/>
      <c r="BY57" s="251"/>
      <c r="BZ57" s="251"/>
      <c r="CA57" s="251"/>
      <c r="CB57" s="251"/>
      <c r="CD57" s="254"/>
    </row>
    <row r="58" spans="2:82"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L58" s="251"/>
      <c r="BN58" s="251"/>
      <c r="BO58" s="251"/>
      <c r="BP58" s="251"/>
      <c r="BQ58" s="251"/>
      <c r="BR58" s="251"/>
      <c r="BS58" s="251"/>
      <c r="BT58" s="251"/>
      <c r="BU58" s="251"/>
      <c r="BV58" s="251"/>
      <c r="BW58" s="251"/>
      <c r="BX58" s="251"/>
      <c r="BY58" s="251"/>
      <c r="BZ58" s="251"/>
      <c r="CA58" s="251"/>
      <c r="CB58" s="251"/>
      <c r="CD58" s="254"/>
    </row>
    <row r="59" spans="2:82"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L59" s="251"/>
      <c r="BN59" s="251"/>
      <c r="BO59" s="251"/>
      <c r="BP59" s="251"/>
      <c r="BQ59" s="251"/>
      <c r="BR59" s="251"/>
      <c r="BS59" s="251"/>
      <c r="BT59" s="251"/>
      <c r="BU59" s="251"/>
      <c r="BV59" s="251"/>
      <c r="BW59" s="251"/>
      <c r="BX59" s="251"/>
      <c r="BY59" s="251"/>
      <c r="BZ59" s="251"/>
      <c r="CA59" s="251"/>
      <c r="CB59" s="251"/>
      <c r="CD59" s="254"/>
    </row>
    <row r="60" spans="2:82"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L60" s="251"/>
      <c r="BN60" s="251"/>
      <c r="BO60" s="251"/>
      <c r="BP60" s="251"/>
      <c r="BQ60" s="251"/>
      <c r="BR60" s="251"/>
      <c r="BS60" s="251"/>
      <c r="BT60" s="251"/>
      <c r="BU60" s="251"/>
      <c r="BV60" s="251"/>
      <c r="BW60" s="251"/>
      <c r="BX60" s="251"/>
      <c r="BY60" s="251"/>
      <c r="BZ60" s="251"/>
      <c r="CA60" s="251"/>
      <c r="CB60" s="251"/>
      <c r="CD60" s="254"/>
    </row>
    <row r="61" spans="2:82"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L61" s="251"/>
      <c r="BN61" s="251"/>
      <c r="BO61" s="251"/>
      <c r="BP61" s="251"/>
      <c r="BQ61" s="251"/>
      <c r="BR61" s="251"/>
      <c r="BS61" s="251"/>
      <c r="BT61" s="251"/>
      <c r="BU61" s="251"/>
      <c r="BV61" s="251"/>
      <c r="BW61" s="251"/>
      <c r="BX61" s="251"/>
      <c r="BY61" s="251"/>
      <c r="BZ61" s="251"/>
      <c r="CA61" s="251"/>
      <c r="CB61" s="251"/>
      <c r="CD61" s="254"/>
    </row>
    <row r="62" spans="2:82"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L62" s="251"/>
      <c r="BN62" s="251"/>
      <c r="BO62" s="251"/>
      <c r="BP62" s="251"/>
      <c r="BQ62" s="251"/>
      <c r="BR62" s="251"/>
      <c r="BS62" s="251"/>
      <c r="BT62" s="251"/>
      <c r="BU62" s="251"/>
      <c r="BV62" s="251"/>
      <c r="BW62" s="251"/>
      <c r="BX62" s="251"/>
      <c r="BY62" s="251"/>
      <c r="BZ62" s="251"/>
      <c r="CA62" s="251"/>
      <c r="CB62" s="251"/>
      <c r="CD62" s="254"/>
    </row>
    <row r="63" spans="2:82"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af27rDFJ/9LAQ/8xy8/u3Fp3hxsIHUb4glsVe8JgHYw+gRrM1LXndltTWuWhpeRN49HSxt9dxxk/OLczgLrQ==" saltValue="2ZbhTxuKErUikbhglGPW5g=="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mc:AlternateContent>
    <mc:Choice Requires="x14">
      <controls>
        <mc:AlternateContent>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2412</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2"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2"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2"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2"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D57" s="251"/>
      <c r="BF57" s="251"/>
      <c r="BG57" s="251"/>
      <c r="BH57" s="251"/>
      <c r="BI57" s="251"/>
      <c r="BJ57" s="251"/>
      <c r="BK57" s="251"/>
      <c r="BL57" s="251"/>
      <c r="BM57" s="251"/>
      <c r="BN57" s="251"/>
      <c r="BO57" s="251"/>
      <c r="BP57" s="251"/>
      <c r="BQ57" s="251"/>
      <c r="BR57" s="251"/>
      <c r="BS57" s="251"/>
      <c r="BT57" s="251"/>
      <c r="BV57" s="254"/>
    </row>
    <row r="58" spans="2:82"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D58" s="251"/>
      <c r="BF58" s="251"/>
      <c r="BG58" s="251"/>
      <c r="BH58" s="251"/>
      <c r="BI58" s="251"/>
      <c r="BJ58" s="251"/>
      <c r="BK58" s="251"/>
      <c r="BL58" s="251"/>
      <c r="BM58" s="251"/>
      <c r="BN58" s="251"/>
      <c r="BO58" s="251"/>
      <c r="BP58" s="251"/>
      <c r="BQ58" s="251"/>
      <c r="BR58" s="251"/>
      <c r="BS58" s="251"/>
      <c r="BT58" s="251"/>
      <c r="BV58" s="254"/>
    </row>
    <row r="59" spans="2:82"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D59" s="251"/>
      <c r="BF59" s="251"/>
      <c r="BG59" s="251"/>
      <c r="BH59" s="251"/>
      <c r="BI59" s="251"/>
      <c r="BJ59" s="251"/>
      <c r="BK59" s="251"/>
      <c r="BL59" s="251"/>
      <c r="BM59" s="251"/>
      <c r="BN59" s="251"/>
      <c r="BO59" s="251"/>
      <c r="BP59" s="251"/>
      <c r="BQ59" s="251"/>
      <c r="BR59" s="251"/>
      <c r="BS59" s="251"/>
      <c r="BT59" s="251"/>
      <c r="BV59" s="254"/>
    </row>
    <row r="60" spans="2:82"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D60" s="251"/>
      <c r="BF60" s="251"/>
      <c r="BG60" s="251"/>
      <c r="BH60" s="251"/>
      <c r="BI60" s="251"/>
      <c r="BJ60" s="251"/>
      <c r="BK60" s="251"/>
      <c r="BL60" s="251"/>
      <c r="BM60" s="251"/>
      <c r="BN60" s="251"/>
      <c r="BO60" s="251"/>
      <c r="BP60" s="251"/>
      <c r="BQ60" s="251"/>
      <c r="BR60" s="251"/>
      <c r="BS60" s="251"/>
      <c r="BT60" s="251"/>
      <c r="BV60" s="254"/>
    </row>
    <row r="61" spans="2:82"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D61" s="251"/>
      <c r="BF61" s="251"/>
      <c r="BG61" s="251"/>
      <c r="BH61" s="251"/>
      <c r="BI61" s="251"/>
      <c r="BJ61" s="251"/>
      <c r="BK61" s="251"/>
      <c r="BL61" s="251"/>
      <c r="BM61" s="251"/>
      <c r="BN61" s="251"/>
      <c r="BO61" s="251"/>
      <c r="BP61" s="251"/>
      <c r="BQ61" s="251"/>
      <c r="BR61" s="251"/>
      <c r="BS61" s="251"/>
      <c r="BT61" s="251"/>
      <c r="BV61" s="254"/>
    </row>
    <row r="62" spans="2:82"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D62" s="251"/>
      <c r="BF62" s="251"/>
      <c r="BG62" s="251"/>
      <c r="BH62" s="251"/>
      <c r="BI62" s="251"/>
      <c r="BJ62" s="251"/>
      <c r="BK62" s="251"/>
      <c r="BL62" s="251"/>
      <c r="BM62" s="251"/>
      <c r="BN62" s="251"/>
      <c r="BO62" s="251"/>
      <c r="BP62" s="251"/>
      <c r="BQ62" s="251"/>
      <c r="BR62" s="251"/>
      <c r="BS62" s="251"/>
      <c r="BT62" s="251"/>
      <c r="BV62" s="254"/>
    </row>
    <row r="63" spans="2:82"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XmtR7DMsVhixz0a2dmIBXkfH0QyiG9KEDapR2U2qQBzIyBcKv9mJ0RNoKiyoUwc93DNP22z/FIu556g82udSQ==" saltValue="WXJrMMLA0+/8U98d4qG9rQ=="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mc:AlternateContent>
    <mc:Choice Requires="x14">
      <controls>
        <mc:AlternateContent>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2413</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2"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2"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2"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2"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H57" s="251"/>
      <c r="BJ57" s="251"/>
      <c r="BK57" s="251"/>
      <c r="BL57" s="251"/>
      <c r="BM57" s="251"/>
      <c r="BN57" s="251"/>
      <c r="BO57" s="251"/>
      <c r="BP57" s="251"/>
      <c r="BQ57" s="251"/>
      <c r="BR57" s="251"/>
      <c r="BS57" s="251"/>
      <c r="BT57" s="251"/>
      <c r="BU57" s="251"/>
      <c r="BV57" s="251"/>
      <c r="BW57" s="251"/>
      <c r="BX57" s="251"/>
      <c r="BZ57" s="254"/>
    </row>
    <row r="58" spans="2:82"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H58" s="251"/>
      <c r="BJ58" s="251"/>
      <c r="BK58" s="251"/>
      <c r="BL58" s="251"/>
      <c r="BM58" s="251"/>
      <c r="BN58" s="251"/>
      <c r="BO58" s="251"/>
      <c r="BP58" s="251"/>
      <c r="BQ58" s="251"/>
      <c r="BR58" s="251"/>
      <c r="BS58" s="251"/>
      <c r="BT58" s="251"/>
      <c r="BU58" s="251"/>
      <c r="BV58" s="251"/>
      <c r="BW58" s="251"/>
      <c r="BX58" s="251"/>
      <c r="BZ58" s="254"/>
    </row>
    <row r="59" spans="2:82"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H59" s="251"/>
      <c r="BJ59" s="251"/>
      <c r="BK59" s="251"/>
      <c r="BL59" s="251"/>
      <c r="BM59" s="251"/>
      <c r="BN59" s="251"/>
      <c r="BO59" s="251"/>
      <c r="BP59" s="251"/>
      <c r="BQ59" s="251"/>
      <c r="BR59" s="251"/>
      <c r="BS59" s="251"/>
      <c r="BT59" s="251"/>
      <c r="BU59" s="251"/>
      <c r="BV59" s="251"/>
      <c r="BW59" s="251"/>
      <c r="BX59" s="251"/>
      <c r="BZ59" s="254"/>
    </row>
    <row r="60" spans="2:82"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H60" s="251"/>
      <c r="BJ60" s="251"/>
      <c r="BK60" s="251"/>
      <c r="BL60" s="251"/>
      <c r="BM60" s="251"/>
      <c r="BN60" s="251"/>
      <c r="BO60" s="251"/>
      <c r="BP60" s="251"/>
      <c r="BQ60" s="251"/>
      <c r="BR60" s="251"/>
      <c r="BS60" s="251"/>
      <c r="BT60" s="251"/>
      <c r="BU60" s="251"/>
      <c r="BV60" s="251"/>
      <c r="BW60" s="251"/>
      <c r="BX60" s="251"/>
      <c r="BZ60" s="254"/>
    </row>
    <row r="61" spans="2:82"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H61" s="251"/>
      <c r="BJ61" s="251"/>
      <c r="BK61" s="251"/>
      <c r="BL61" s="251"/>
      <c r="BM61" s="251"/>
      <c r="BN61" s="251"/>
      <c r="BO61" s="251"/>
      <c r="BP61" s="251"/>
      <c r="BQ61" s="251"/>
      <c r="BR61" s="251"/>
      <c r="BS61" s="251"/>
      <c r="BT61" s="251"/>
      <c r="BU61" s="251"/>
      <c r="BV61" s="251"/>
      <c r="BW61" s="251"/>
      <c r="BX61" s="251"/>
      <c r="BZ61" s="254"/>
    </row>
    <row r="62" spans="2:82"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H62" s="251"/>
      <c r="BJ62" s="251"/>
      <c r="BK62" s="251"/>
      <c r="BL62" s="251"/>
      <c r="BM62" s="251"/>
      <c r="BN62" s="251"/>
      <c r="BO62" s="251"/>
      <c r="BP62" s="251"/>
      <c r="BQ62" s="251"/>
      <c r="BR62" s="251"/>
      <c r="BS62" s="251"/>
      <c r="BT62" s="251"/>
      <c r="BU62" s="251"/>
      <c r="BV62" s="251"/>
      <c r="BW62" s="251"/>
      <c r="BX62" s="251"/>
      <c r="BZ62" s="254"/>
    </row>
    <row r="63" spans="2:82"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2XBghaXGKTDu4chKZkv7UbPuL5iQ8nbK7CjL7upaput2kNXliUXmejnq9JmKGEFKg0M0f9JQBDLxZtdoFOznSg==" saltValue="n1huOMIaimTEaYDehXaZxw=="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mc:AlternateContent>
    <mc:Choice Requires="x14">
      <controls>
        <mc:AlternateContent>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2414</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176"/>
      <c r="AR2" s="176"/>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202"/>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203" t="s">
        <v>2277</v>
      </c>
      <c r="F15" s="147">
        <v>4</v>
      </c>
      <c r="G15" s="203" t="s">
        <v>2278</v>
      </c>
      <c r="H15" s="1053" t="s">
        <v>2279</v>
      </c>
      <c r="I15" s="1053"/>
      <c r="J15" s="1066"/>
      <c r="K15" s="147">
        <v>7</v>
      </c>
      <c r="L15" s="203" t="s">
        <v>2277</v>
      </c>
      <c r="M15" s="147">
        <v>3</v>
      </c>
      <c r="N15" s="203" t="s">
        <v>2278</v>
      </c>
      <c r="O15" s="203" t="s">
        <v>2280</v>
      </c>
      <c r="P15" s="204">
        <f>(K15*12+M15)-(D15*12+F15)+1</f>
        <v>12</v>
      </c>
      <c r="Q15" s="1053" t="s">
        <v>2281</v>
      </c>
      <c r="R15" s="1053"/>
      <c r="S15" s="205" t="s">
        <v>70</v>
      </c>
      <c r="U15" s="202"/>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219"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219"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219"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219"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219"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219"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219"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219"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219"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219"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219"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219"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219"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210"/>
      <c r="AB42" s="210"/>
      <c r="AC42" s="236"/>
      <c r="AD42" s="1008" t="s">
        <v>15</v>
      </c>
      <c r="AE42" s="1008"/>
      <c r="AF42" s="1008"/>
      <c r="AG42" s="1008"/>
      <c r="AH42" s="1008"/>
      <c r="AI42" s="210"/>
      <c r="AJ42" s="210"/>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219"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219"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8"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8"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8"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8" ht="15.95" customHeight="1">
      <c r="U57" s="1016" t="s">
        <v>2198</v>
      </c>
      <c r="V57" s="1016"/>
      <c r="W57" s="1016"/>
      <c r="X57" s="1016"/>
      <c r="Y57" s="1016"/>
      <c r="Z57" s="532"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P57" s="251"/>
      <c r="BR57" s="251"/>
      <c r="BS57" s="251"/>
      <c r="BT57" s="251"/>
      <c r="BU57" s="251"/>
      <c r="BV57" s="251"/>
      <c r="BW57" s="251"/>
      <c r="BX57" s="251"/>
      <c r="BY57" s="251"/>
      <c r="BZ57" s="251"/>
      <c r="CA57" s="251"/>
      <c r="CB57" s="251"/>
      <c r="CC57" s="251"/>
      <c r="CD57" s="251"/>
      <c r="CE57" s="251"/>
      <c r="CF57" s="251"/>
      <c r="CH57" s="254"/>
    </row>
    <row r="58" spans="2:88" ht="15.95" customHeight="1">
      <c r="U58" s="1140" t="s">
        <v>2199</v>
      </c>
      <c r="V58" s="1140"/>
      <c r="W58" s="1140"/>
      <c r="X58" s="1140"/>
      <c r="Y58" s="1140"/>
      <c r="Z58" s="532"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P58" s="251"/>
      <c r="BR58" s="251"/>
      <c r="BS58" s="251"/>
      <c r="BT58" s="251"/>
      <c r="BU58" s="251"/>
      <c r="BV58" s="251"/>
      <c r="BW58" s="251"/>
      <c r="BX58" s="251"/>
      <c r="BY58" s="251"/>
      <c r="BZ58" s="251"/>
      <c r="CA58" s="251"/>
      <c r="CB58" s="251"/>
      <c r="CC58" s="251"/>
      <c r="CD58" s="251"/>
      <c r="CE58" s="251"/>
      <c r="CF58" s="251"/>
      <c r="CH58" s="254"/>
    </row>
    <row r="59" spans="2:88" ht="15.95" customHeight="1">
      <c r="U59" s="1140" t="s">
        <v>2200</v>
      </c>
      <c r="V59" s="1140"/>
      <c r="W59" s="1140"/>
      <c r="X59" s="1140"/>
      <c r="Y59" s="1140"/>
      <c r="Z59" s="532"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P59" s="251"/>
      <c r="BR59" s="251"/>
      <c r="BS59" s="251"/>
      <c r="BT59" s="251"/>
      <c r="BU59" s="251"/>
      <c r="BV59" s="251"/>
      <c r="BW59" s="251"/>
      <c r="BX59" s="251"/>
      <c r="BY59" s="251"/>
      <c r="BZ59" s="251"/>
      <c r="CA59" s="251"/>
      <c r="CB59" s="251"/>
      <c r="CC59" s="251"/>
      <c r="CD59" s="251"/>
      <c r="CE59" s="251"/>
      <c r="CF59" s="251"/>
      <c r="CH59" s="254"/>
    </row>
    <row r="60" spans="2:88" ht="15.95" customHeight="1">
      <c r="U60" s="1140" t="s">
        <v>2201</v>
      </c>
      <c r="V60" s="1140"/>
      <c r="W60" s="1140"/>
      <c r="X60" s="1140"/>
      <c r="Y60" s="1140"/>
      <c r="Z60" s="532"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P60" s="251"/>
      <c r="BR60" s="251"/>
      <c r="BS60" s="251"/>
      <c r="BT60" s="251"/>
      <c r="BU60" s="251"/>
      <c r="BV60" s="251"/>
      <c r="BW60" s="251"/>
      <c r="BX60" s="251"/>
      <c r="BY60" s="251"/>
      <c r="BZ60" s="251"/>
      <c r="CA60" s="251"/>
      <c r="CB60" s="251"/>
      <c r="CC60" s="251"/>
      <c r="CD60" s="251"/>
      <c r="CE60" s="251"/>
      <c r="CF60" s="251"/>
      <c r="CH60" s="254"/>
    </row>
    <row r="61" spans="2:88" ht="15.95" customHeight="1">
      <c r="U61" s="1140" t="s">
        <v>2202</v>
      </c>
      <c r="V61" s="1140"/>
      <c r="W61" s="1140"/>
      <c r="X61" s="1140"/>
      <c r="Y61" s="1140"/>
      <c r="Z61" s="532"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P61" s="251"/>
      <c r="BR61" s="251"/>
      <c r="BS61" s="251"/>
      <c r="BT61" s="251"/>
      <c r="BU61" s="251"/>
      <c r="BV61" s="251"/>
      <c r="BW61" s="251"/>
      <c r="BX61" s="251"/>
      <c r="BY61" s="251"/>
      <c r="BZ61" s="251"/>
      <c r="CA61" s="251"/>
      <c r="CB61" s="251"/>
      <c r="CC61" s="251"/>
      <c r="CD61" s="251"/>
      <c r="CE61" s="251"/>
      <c r="CF61" s="251"/>
      <c r="CH61" s="254"/>
    </row>
    <row r="62" spans="2:88" ht="15.95" customHeight="1">
      <c r="U62" s="1140" t="s">
        <v>2203</v>
      </c>
      <c r="V62" s="1140"/>
      <c r="W62" s="1140"/>
      <c r="X62" s="1140"/>
      <c r="Y62" s="1140"/>
      <c r="Z62" s="532"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P62" s="251"/>
      <c r="BR62" s="251"/>
      <c r="BS62" s="251"/>
      <c r="BT62" s="251"/>
      <c r="BU62" s="251"/>
      <c r="BV62" s="251"/>
      <c r="BW62" s="251"/>
      <c r="BX62" s="251"/>
      <c r="BY62" s="251"/>
      <c r="BZ62" s="251"/>
      <c r="CA62" s="251"/>
      <c r="CB62" s="251"/>
      <c r="CC62" s="251"/>
      <c r="CD62" s="251"/>
      <c r="CE62" s="251"/>
      <c r="CF62" s="251"/>
      <c r="CH62" s="254"/>
    </row>
    <row r="63" spans="2:88" ht="15.95" customHeight="1">
      <c r="U63" s="1016" t="s">
        <v>2204</v>
      </c>
      <c r="V63" s="1016"/>
      <c r="W63" s="1016"/>
      <c r="X63" s="1016"/>
      <c r="Y63" s="1016"/>
      <c r="Z63" s="532"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dcpGrcQSBVQpyZqXdPrZHNZLmZnuawb8mZGXG5q9lqa4DVxiCinYt/+L7VfDiA76QzkyHiXIIgMYGhW+khDuw==" saltValue="IYtsfzajghqFg6a4YPATuw==" spinCount="100000" sheet="1" autoFilter="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mc:AlternateContent>
    <mc:Choice Requires="x14">
      <controls>
        <mc:AlternateContent>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3" t="s">
        <v>248</v>
      </c>
      <c r="B2" s="1201" t="s">
        <v>249</v>
      </c>
      <c r="C2" s="1202"/>
      <c r="D2" s="1202"/>
      <c r="E2" s="1203"/>
      <c r="F2" s="1204" t="s">
        <v>250</v>
      </c>
      <c r="G2" s="1205"/>
      <c r="H2" s="1206"/>
      <c r="I2" s="1183" t="s">
        <v>251</v>
      </c>
      <c r="J2" s="1185"/>
      <c r="K2" s="1208" t="s">
        <v>252</v>
      </c>
      <c r="L2" s="1209"/>
      <c r="M2" s="1209"/>
      <c r="N2" s="1209"/>
      <c r="O2" s="1209"/>
      <c r="P2" s="1209"/>
      <c r="Q2" s="1209"/>
      <c r="R2" s="1209"/>
      <c r="S2" s="1209"/>
      <c r="T2" s="1209"/>
      <c r="U2" s="1209"/>
      <c r="V2" s="1209"/>
      <c r="W2" s="1209"/>
      <c r="X2" s="1209"/>
      <c r="Y2" s="1209"/>
      <c r="Z2" s="1209"/>
      <c r="AA2" s="1209"/>
      <c r="AB2" s="1210"/>
      <c r="AC2" s="1198" t="s">
        <v>253</v>
      </c>
      <c r="AD2" s="7"/>
      <c r="AE2" s="1183" t="s">
        <v>248</v>
      </c>
      <c r="AF2" s="1183" t="s">
        <v>2263</v>
      </c>
      <c r="AG2" s="1184"/>
      <c r="AH2" s="1185"/>
      <c r="AJ2" s="9" t="s">
        <v>255</v>
      </c>
      <c r="AK2" s="10" t="s">
        <v>255</v>
      </c>
      <c r="AM2" s="11" t="s">
        <v>199</v>
      </c>
      <c r="AO2" s="11" t="s">
        <v>16</v>
      </c>
      <c r="AQ2" s="12" t="s">
        <v>256</v>
      </c>
      <c r="AS2" s="1191" t="s">
        <v>2141</v>
      </c>
      <c r="AT2" s="1194" t="s">
        <v>254</v>
      </c>
    </row>
    <row r="3" spans="1:46" ht="51.75" customHeight="1" thickBot="1">
      <c r="A3" s="1186"/>
      <c r="B3" s="1211" t="s">
        <v>258</v>
      </c>
      <c r="C3" s="1212"/>
      <c r="D3" s="1212"/>
      <c r="E3" s="1213"/>
      <c r="F3" s="1211" t="s">
        <v>259</v>
      </c>
      <c r="G3" s="1212"/>
      <c r="H3" s="1213"/>
      <c r="I3" s="1197"/>
      <c r="J3" s="1207"/>
      <c r="K3" s="1214" t="s">
        <v>260</v>
      </c>
      <c r="L3" s="1215"/>
      <c r="M3" s="1215"/>
      <c r="N3" s="1215"/>
      <c r="O3" s="1215"/>
      <c r="P3" s="1215"/>
      <c r="Q3" s="1215"/>
      <c r="R3" s="1215"/>
      <c r="S3" s="1215"/>
      <c r="T3" s="1215"/>
      <c r="U3" s="1215"/>
      <c r="V3" s="1215"/>
      <c r="W3" s="1215"/>
      <c r="X3" s="1215"/>
      <c r="Y3" s="1215"/>
      <c r="Z3" s="1215"/>
      <c r="AA3" s="1215"/>
      <c r="AB3" s="1216"/>
      <c r="AC3" s="1199"/>
      <c r="AD3" s="7"/>
      <c r="AE3" s="1186"/>
      <c r="AF3" s="1186"/>
      <c r="AG3" s="1187"/>
      <c r="AH3" s="1188"/>
      <c r="AJ3" s="13" t="s">
        <v>261</v>
      </c>
      <c r="AK3" s="14" t="s">
        <v>261</v>
      </c>
      <c r="AM3" s="15"/>
      <c r="AO3" s="15"/>
      <c r="AQ3" s="16" t="s">
        <v>18</v>
      </c>
      <c r="AS3" s="1192"/>
      <c r="AT3" s="1195"/>
    </row>
    <row r="4" spans="1:46" ht="41.25" customHeight="1" thickBot="1">
      <c r="A4" s="119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200"/>
      <c r="AD4" s="7"/>
      <c r="AE4" s="1197"/>
      <c r="AF4" s="1186"/>
      <c r="AG4" s="1187"/>
      <c r="AH4" s="1188"/>
      <c r="AJ4" s="13" t="s">
        <v>272</v>
      </c>
      <c r="AK4" s="14" t="s">
        <v>272</v>
      </c>
      <c r="AQ4" s="16" t="s">
        <v>268</v>
      </c>
      <c r="AS4" s="1193"/>
      <c r="AT4" s="1196"/>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9" t="s">
        <v>2273</v>
      </c>
      <c r="AF29" s="1189"/>
      <c r="AG29" s="1189"/>
      <c r="AH29" s="1189"/>
    </row>
    <row r="30" spans="1:46" ht="18.75" customHeight="1">
      <c r="K30" s="7"/>
      <c r="L30" s="7"/>
      <c r="M30" s="7"/>
      <c r="N30" s="7"/>
      <c r="O30" s="7"/>
      <c r="P30" s="7"/>
      <c r="Q30" s="7"/>
      <c r="R30" s="7"/>
      <c r="S30" s="7"/>
      <c r="T30" s="7"/>
      <c r="U30" s="7"/>
      <c r="V30" s="7"/>
      <c r="W30" s="7"/>
      <c r="X30" s="7"/>
      <c r="Y30" s="7"/>
      <c r="Z30" s="7"/>
      <c r="AA30" s="7"/>
      <c r="AB30" s="7"/>
      <c r="AC30" s="7"/>
      <c r="AD30" s="7"/>
      <c r="AE30" s="1190" t="s">
        <v>2274</v>
      </c>
      <c r="AF30" s="1190"/>
      <c r="AG30" s="1190"/>
      <c r="AH30" s="1190"/>
    </row>
    <row r="31" spans="1:46">
      <c r="K31" s="7"/>
      <c r="L31" s="7"/>
      <c r="M31" s="7"/>
      <c r="N31" s="7"/>
      <c r="O31" s="7"/>
      <c r="P31" s="7"/>
      <c r="Q31" s="7"/>
      <c r="R31" s="7"/>
      <c r="S31" s="7"/>
      <c r="T31" s="7"/>
      <c r="U31" s="7"/>
      <c r="V31" s="7"/>
      <c r="W31" s="7"/>
      <c r="X31" s="7"/>
      <c r="Y31" s="7"/>
      <c r="Z31" s="7"/>
      <c r="AA31" s="7"/>
      <c r="AB31" s="7"/>
      <c r="AC31" s="7"/>
      <c r="AD31" s="7"/>
      <c r="AE31" s="1190"/>
      <c r="AF31" s="1190"/>
      <c r="AG31" s="1190"/>
      <c r="AH31" s="1190"/>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9" t="s">
        <v>249</v>
      </c>
      <c r="C3" s="1218" t="s">
        <v>250</v>
      </c>
      <c r="D3" s="1218" t="s">
        <v>251</v>
      </c>
      <c r="E3" s="1218" t="s">
        <v>257</v>
      </c>
      <c r="F3" s="1220" t="s">
        <v>2210</v>
      </c>
      <c r="G3" s="1218" t="s">
        <v>2255</v>
      </c>
      <c r="H3" s="1218"/>
      <c r="I3" s="1218" t="s">
        <v>2256</v>
      </c>
      <c r="J3" s="1218"/>
      <c r="K3" s="1218" t="s">
        <v>2257</v>
      </c>
      <c r="L3" s="1218"/>
      <c r="M3" s="1217" t="s">
        <v>2180</v>
      </c>
      <c r="N3" s="1217" t="s">
        <v>2181</v>
      </c>
      <c r="O3" s="1217" t="s">
        <v>2182</v>
      </c>
      <c r="P3" s="1217" t="s">
        <v>2183</v>
      </c>
      <c r="Q3" s="1217" t="s">
        <v>2184</v>
      </c>
      <c r="R3" s="1217" t="s">
        <v>2185</v>
      </c>
      <c r="S3" s="1217" t="s">
        <v>2186</v>
      </c>
    </row>
    <row r="4" spans="2:19">
      <c r="B4" s="1219"/>
      <c r="C4" s="1218"/>
      <c r="D4" s="1218"/>
      <c r="E4" s="1218"/>
      <c r="F4" s="1221"/>
      <c r="G4" s="1218"/>
      <c r="H4" s="1218"/>
      <c r="I4" s="1218"/>
      <c r="J4" s="1218"/>
      <c r="K4" s="1218"/>
      <c r="L4" s="1218"/>
      <c r="M4" s="1217"/>
      <c r="N4" s="1217"/>
      <c r="O4" s="1217"/>
      <c r="P4" s="1217"/>
      <c r="Q4" s="1217"/>
      <c r="R4" s="1217"/>
      <c r="S4" s="1217"/>
    </row>
    <row r="5" spans="2:19">
      <c r="B5" s="1219"/>
      <c r="C5" s="1218"/>
      <c r="D5" s="1218"/>
      <c r="E5" s="1218"/>
      <c r="F5" s="1222"/>
      <c r="G5" s="1218"/>
      <c r="H5" s="1218"/>
      <c r="I5" s="1218"/>
      <c r="J5" s="1218"/>
      <c r="K5" s="1218"/>
      <c r="L5" s="1218"/>
      <c r="M5" s="1217"/>
      <c r="N5" s="1217"/>
      <c r="O5" s="1217"/>
      <c r="P5" s="1217"/>
      <c r="Q5" s="1217"/>
      <c r="R5" s="1217"/>
      <c r="S5" s="1217"/>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平野　聖也</cp:lastModifiedBy>
  <cp:lastPrinted>2024-03-28T07:06:51Z</cp:lastPrinted>
  <dcterms:created xsi:type="dcterms:W3CDTF">2015-06-05T18:19:34Z</dcterms:created>
  <dcterms:modified xsi:type="dcterms:W3CDTF">2024-03-28T07:09:55Z</dcterms:modified>
</cp:coreProperties>
</file>