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01\共有\11110000_総務課\財政係（11112000）\06_公営企業\R6\250207 公営企業に係る経営比較分析表（令和５年度決算）の分析等について\★提出\"/>
    </mc:Choice>
  </mc:AlternateContent>
  <xr:revisionPtr revIDLastSave="0" documentId="13_ncr:1_{4F6A6F22-C180-4A17-981B-5C7EEBBA9F5F}" xr6:coauthVersionLast="47" xr6:coauthVersionMax="47" xr10:uidLastSave="{00000000-0000-0000-0000-000000000000}"/>
  <workbookProtection workbookAlgorithmName="SHA-512" workbookHashValue="4Iz2ko5mYJg10qayPE/kYDAqKSrLrUbcgp6eskwL/Us4HJed0KUqZZK9cSlnvYV86XYja0tkofMVu+eD48eo+g==" workbookSaltValue="usgI2bQGo9Gmy0Q601Xpp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E85" i="4"/>
  <c r="BB10" i="4"/>
  <c r="AT10" i="4"/>
  <c r="W10" i="4"/>
  <c r="I10" i="4"/>
  <c r="B10"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<sst xmlns="http://schemas.openxmlformats.org/spreadsheetml/2006/main" count="228" uniqueCount="113">
  <si>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</si>
  <si>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</si>
  <si>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</si>
  <si>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</si>
  <si>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</si>
  <si>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</si>
  <si>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</si>
  <si>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</si>
  <si>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</si>
  <si>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</si>
  <si>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</si>
  <si>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</si>
  <si>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</si>
  <si>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</si>
  <si>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</si>
  <si>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</si>
  <si>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</si>
  <si>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</si>
  <si>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</si>
  <si>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</si>
  <si>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</si>
  <si>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</si>
  <si>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</si>
  <si>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</si>
  <si>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</si>
  <si>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</si>
  <si>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</si>
  <si>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</si>
  <si>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</si>
  <si>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</si>
  <si>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</si>
  <si>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</si>
  <si>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</si>
  <si>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</si>
  <si>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</si>
  <si>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</si>
  <si>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</si>
  <si>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</si>
  <si>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</si>
  <si>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</si>
  <si>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</si>
  <si>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</si>
  <si>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</si>
  <si>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</si>
  <si>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</si>
  <si>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</si>
  <si>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</si>
  <si>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</si>
  <si>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</si>
  <si>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</si>
  <si>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</si>
  <si>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</si>
  <si>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</si>
  <si>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</si>
  <si>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</si>
  <si>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</si>
  <si>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</si>
  <si>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</si>
  <si>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</si>
  <si>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</si>
  <si>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</si>
  <si>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</si>
  <si>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</si>
  <si>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</si>
  <si>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</si>
  <si>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</si>
  <si>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</si>
  <si>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</si>
  <si>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</si>
  <si>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</si>
  <si>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</si>
  <si>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</si>
  <si>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</si>
  <si>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</si>
  <si>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</si>
  <si>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</si>
  <si>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</si>
  <si>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</si>
  <si>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</si>
  <si>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</si>
  <si>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</si>
  <si>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</si>
  <si>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</si>
  <si>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</si>
  <si>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</si>
  <si>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</si>
  <si>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</si>
  <si>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</si>
  <si>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</si>
  <si>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</si>
  <si>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</si>
  <si>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</si>
  <si>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</si>
  <si>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</si>
  <si>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</si>
  <si>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</si>
  <si>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</si>
  <si>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</si>
  <si>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</si>
  <si>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</si>
  <si>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</si>
  <si>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</si>
  <si>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</si>
  <si>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</si>
  <si>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</si>
  <si>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</si>
  <si>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</si>
  <si>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</si>
  <si>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</si>
  <si>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</si>
  <si>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 経常収支比率は、経常利益が発生したため100％を上回った。経常利益が黒字化した要因としては、一般会計からの補助金の繰入が増加したことが主な要因である。
②累積欠損金は発生していません。
③流動比率は100％を上回っているものの、類似団体平均を大きく下回っており、支払能力に余裕のある状況ではない。
④企業債残高対給水収益比率は、類似団体平均より大きく下回っており、令和4年度より減少傾向にあるが、今後建設改良工事の増加により起債借入の増加が見込まれるため注意が必要。
⑤料金回収率は100％を下回っております。令和6年度に水道料金が値上げとなるため改善されると思われるが、費用の削減も努めていきたい。
⑥給水原価は類似団体平均を下回る水準であるが、更なる効率的な運営を行うため、費用の削減に努めていきたい。
⑦施設利用率は類似団体平均を上回っていますが、⑧有収率は類似団体平均を下回っているため、施設利用率の高さは収益に結びついていないと考えられる。漏水対策を進め、有収率の向上、効率的な施設利用につなげていく必要がある。</t>
    <phoneticPr fontId="4"/>
  </si>
  <si>
    <t>① 有形固定資産減価償却率は、類似団体平均を上回る水準となっており、法定耐用年数に近い資産が多く施設の更新需要が高い状況であるといえる。
② 管路経年化率についても類似団体平均を大きく上回っており、管路更新が喫緊の課題であるといえますが、1-③流動比率が低いことからも支払に対する能力が低いため事業を進めにくい現状がある。
③ 管路更新率は、類似団体平均と同水準となっており、起債や他会計出資金を活用し管路更新を進めた結果である。</t>
    <phoneticPr fontId="4"/>
  </si>
  <si>
    <t>経営の健全性・効率性につきましては、当年度は一般会計からの補助金を繰り入れたことにより、純利益が黒字化した。令和６年度に料金改定を実施しますが,受水費や動力費の増大により、経営環境の劇的な改善は見込めず、老朽化資産の更新には、更なる経営努力が求められます。少しずつではありますが、管路等設備の更新を進めるとともに財源確保を徹底し、将来にわたり健全な事業運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</si>
</sst>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0.46</c:v>
                </c:pt>
                <c:pt idx="4" formatCode="#,##0.00;&quot;△&quot;#,##0.00;&quot;-&quot;">
                  <c:v>0.46</c:v>
                </c:pt>
              </c:numCache>
            </c:numRef>
          </c:val>
          <c:extLst>
            <c:ext xmlns:c16="http://schemas.microsoft.com/office/drawing/2014/chart" uri="{C3380CC4-5D6E-409C-BE32-E72D297353CC}">
              <c16:uniqueId val="{00000000-3CD1-40B0-9030-D800D602C1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CD1-40B0-9030-D800D602C1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114.79</c:v>
                </c:pt>
                <c:pt idx="1">
                  <c:v>115.03</c:v>
                </c:pt>
                <c:pt idx="2">
                  <c:v>110.2</c:v>
                </c:pt>
                <c:pt idx="3">
                  <c:v>84.34</c:v>
                </c:pt>
                <c:pt idx="4">
                  <c:v>119.22</c:v>
                </c:pt>
              </c:numCache>
            </c:numRef>
          </c:val>
          <c:extLst>
            <c:ext xmlns:c16="http://schemas.microsoft.com/office/drawing/2014/chart" uri="{C3380CC4-5D6E-409C-BE32-E72D297353CC}">
              <c16:uniqueId val="{00000000-6325-4AB3-B654-8B54604B71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6325-4AB3-B654-8B54604B71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63.92</c:v>
                </c:pt>
                <c:pt idx="1">
                  <c:v>65.099999999999994</c:v>
                </c:pt>
                <c:pt idx="2">
                  <c:v>65.67</c:v>
                </c:pt>
                <c:pt idx="3">
                  <c:v>63.59</c:v>
                </c:pt>
                <c:pt idx="4">
                  <c:v>61.95</c:v>
                </c:pt>
              </c:numCache>
            </c:numRef>
          </c:val>
          <c:extLst>
            <c:ext xmlns:c16="http://schemas.microsoft.com/office/drawing/2014/chart" uri="{C3380CC4-5D6E-409C-BE32-E72D297353CC}">
              <c16:uniqueId val="{00000000-BA1A-4003-B37C-DA6F486546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BA1A-4003-B37C-DA6F486546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56.44</c:v>
                </c:pt>
                <c:pt idx="1">
                  <c:v>68.540000000000006</c:v>
                </c:pt>
                <c:pt idx="2">
                  <c:v>47.26</c:v>
                </c:pt>
                <c:pt idx="3">
                  <c:v>46.76</c:v>
                </c:pt>
                <c:pt idx="4">
                  <c:v>70.66</c:v>
                </c:pt>
              </c:numCache>
            </c:numRef>
          </c:val>
          <c:extLst>
            <c:ext xmlns:c16="http://schemas.microsoft.com/office/drawing/2014/chart" uri="{C3380CC4-5D6E-409C-BE32-E72D297353CC}">
              <c16:uniqueId val="{00000000-2A72-4C30-B259-133DB49343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2A72-4C30-B259-133DB49343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4F-400C-A7CB-9FF05185F1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BF4F-400C-A7CB-9FF05185F1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167.95</c:v>
                </c:pt>
                <c:pt idx="1">
                  <c:v>191.15</c:v>
                </c:pt>
                <c:pt idx="2">
                  <c:v>132.32</c:v>
                </c:pt>
                <c:pt idx="3">
                  <c:v>78.61</c:v>
                </c:pt>
                <c:pt idx="4">
                  <c:v>107.13</c:v>
                </c:pt>
              </c:numCache>
            </c:numRef>
          </c:val>
          <c:extLst>
            <c:ext xmlns:c16="http://schemas.microsoft.com/office/drawing/2014/chart" uri="{C3380CC4-5D6E-409C-BE32-E72D297353CC}">
              <c16:uniqueId val="{00000000-0D35-4605-B084-0E23D38158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0D35-4605-B084-0E23D38158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247.63</c:v>
                </c:pt>
                <c:pt idx="1">
                  <c:v>294.67</c:v>
                </c:pt>
                <c:pt idx="2">
                  <c:v>332.17</c:v>
                </c:pt>
                <c:pt idx="3">
                  <c:v>300.08</c:v>
                </c:pt>
                <c:pt idx="4">
                  <c:v>264.36</c:v>
                </c:pt>
              </c:numCache>
            </c:numRef>
          </c:val>
          <c:extLst>
            <c:ext xmlns:c16="http://schemas.microsoft.com/office/drawing/2014/chart" uri="{C3380CC4-5D6E-409C-BE32-E72D297353CC}">
              <c16:uniqueId val="{00000000-2910-4DDA-90F6-F40B0A7434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2910-4DDA-90F6-F40B0A7434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113.18</c:v>
                </c:pt>
                <c:pt idx="1">
                  <c:v>79.2</c:v>
                </c:pt>
                <c:pt idx="2">
                  <c:v>71.400000000000006</c:v>
                </c:pt>
                <c:pt idx="3">
                  <c:v>65.86</c:v>
                </c:pt>
                <c:pt idx="4">
                  <c:v>92.23</c:v>
                </c:pt>
              </c:numCache>
            </c:numRef>
          </c:val>
          <c:extLst>
            <c:ext xmlns:c16="http://schemas.microsoft.com/office/drawing/2014/chart" uri="{C3380CC4-5D6E-409C-BE32-E72D297353CC}">
              <c16:uniqueId val="{00000000-C569-4426-9B8F-60F6C67CDE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C569-4426-9B8F-60F6C67CDE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123.92</c:v>
                </c:pt>
                <c:pt idx="1">
                  <c:v>135.09</c:v>
                </c:pt>
                <c:pt idx="2">
                  <c:v>137.31</c:v>
                </c:pt>
                <c:pt idx="3">
                  <c:v>178.65</c:v>
                </c:pt>
                <c:pt idx="4">
                  <c:v>151.86000000000001</c:v>
                </c:pt>
              </c:numCache>
            </c:numRef>
          </c:val>
          <c:extLst>
            <c:ext xmlns:c16="http://schemas.microsoft.com/office/drawing/2014/chart" uri="{C3380CC4-5D6E-409C-BE32-E72D297353CC}">
              <c16:uniqueId val="{00000000-C8AA-4D99-B9BE-2F7C6624F5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C8AA-4D99-B9BE-2F7C6624F5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66.05</c:v>
                </c:pt>
                <c:pt idx="1">
                  <c:v>74.58</c:v>
                </c:pt>
                <c:pt idx="2">
                  <c:v>72.22</c:v>
                </c:pt>
                <c:pt idx="3">
                  <c:v>77.83</c:v>
                </c:pt>
                <c:pt idx="4">
                  <c:v>73.88</c:v>
                </c:pt>
              </c:numCache>
            </c:numRef>
          </c:val>
          <c:extLst>
            <c:ext xmlns:c16="http://schemas.microsoft.com/office/drawing/2014/chart" uri="{C3380CC4-5D6E-409C-BE32-E72D297353CC}">
              <c16:uniqueId val="{00000000-566E-4896-BC4C-ED29CF253A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566E-4896-BC4C-ED29CF253A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75.239999999999995</c:v>
                </c:pt>
                <c:pt idx="1">
                  <c:v>68.39</c:v>
                </c:pt>
                <c:pt idx="2">
                  <c:v>67.349999999999994</c:v>
                </c:pt>
                <c:pt idx="3">
                  <c:v>63.13</c:v>
                </c:pt>
                <c:pt idx="4">
                  <c:v>64.39</c:v>
                </c:pt>
              </c:numCache>
            </c:numRef>
          </c:val>
          <c:extLst>
            <c:ext xmlns:c16="http://schemas.microsoft.com/office/drawing/2014/chart" uri="{C3380CC4-5D6E-409C-BE32-E72D297353CC}">
              <c16:uniqueId val="{00000000-0383-42DC-BCE0-2C6BA381A4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0383-42DC-BCE0-2C6BA381A4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和歌山県　湯浅町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10944</v>
      </c>
      <c r="AM8" s="58"/>
      <c r="AN8" s="58"/>
      <c r="AO8" s="58"/>
      <c r="AP8" s="58"/>
      <c r="AQ8" s="58"/>
      <c r="AR8" s="58"/>
      <c r="AS8" s="58"/>
      <c r="AT8" s="55">
        <f>データ!$S$6</f>
        <v>20.8</v>
      </c>
      <c r="AU8" s="56"/>
      <c r="AV8" s="56"/>
      <c r="AW8" s="56"/>
      <c r="AX8" s="56"/>
      <c r="AY8" s="56"/>
      <c r="AZ8" s="56"/>
      <c r="BA8" s="56"/>
      <c r="BB8" s="45">
        <f>データ!$T$6</f>
        <v>526.15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57.94</v>
      </c>
      <c r="J10" s="56"/>
      <c r="K10" s="56"/>
      <c r="L10" s="56"/>
      <c r="M10" s="56"/>
      <c r="N10" s="56"/>
      <c r="O10" s="57"/>
      <c r="P10" s="45">
        <f>データ!$P$6</f>
        <v>99.8</v>
      </c>
      <c r="Q10" s="45"/>
      <c r="R10" s="45"/>
      <c r="S10" s="45"/>
      <c r="T10" s="45"/>
      <c r="U10" s="45"/>
      <c r="V10" s="45"/>
      <c r="W10" s="58">
        <f>データ!$Q$6</f>
        <v>2514</v>
      </c>
      <c r="X10" s="58"/>
      <c r="Y10" s="58"/>
      <c r="Z10" s="58"/>
      <c r="AA10" s="58"/>
      <c r="AB10" s="58"/>
      <c r="AC10" s="58"/>
      <c r="AD10" s="2"/>
      <c r="AE10" s="2"/>
      <c r="AF10" s="2"/>
      <c r="AG10" s="2"/>
      <c r="AH10" s="2"/>
      <c r="AI10" s="2"/>
      <c r="AJ10" s="2"/>
      <c r="AK10" s="2"/>
      <c r="AL10" s="58">
        <f>データ!$U$6</f>
        <v>13001</v>
      </c>
      <c r="AM10" s="58"/>
      <c r="AN10" s="58"/>
      <c r="AO10" s="58"/>
      <c r="AP10" s="58"/>
      <c r="AQ10" s="58"/>
      <c r="AR10" s="58"/>
      <c r="AS10" s="58"/>
      <c r="AT10" s="55">
        <f>データ!$V$6</f>
        <v>23.54</v>
      </c>
      <c r="AU10" s="56"/>
      <c r="AV10" s="56"/>
      <c r="AW10" s="56"/>
      <c r="AX10" s="56"/>
      <c r="AY10" s="56"/>
      <c r="AZ10" s="56"/>
      <c r="BA10" s="56"/>
      <c r="BB10" s="45">
        <f>データ!$W$6</f>
        <v>552.29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LDr5CJQTN6xWVXkI51H9D2l0sL+0aCaQvoNwIVBkZvlGx53ccsMB7b21MR3VAb/qmfYvW0pPB9z566FYs71zw==" saltValue="AmQHxBwu/j0lLPBqP2fQ3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303615</v>
      </c>
      <c r="D6" s="20">
        <f t="shared" si="3"/>
        <v>46</v>
      </c>
      <c r="E6" s="20">
        <f t="shared" si="3"/>
        <v>1</v>
      </c>
      <c r="F6" s="20">
        <f t="shared" si="3"/>
        <v>0</v>
      </c>
      <c r="G6" s="20">
        <f t="shared" si="3"/>
        <v>1</v>
      </c>
      <c r="H6" s="20" t="str">
        <f t="shared" si="3"/>
        <v>和歌山県　湯浅町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57.94</v>
      </c>
      <c r="P6" s="21">
        <f t="shared" si="3"/>
        <v>99.8</v>
      </c>
      <c r="Q6" s="21">
        <f t="shared" si="3"/>
        <v>2514</v>
      </c>
      <c r="R6" s="21">
        <f t="shared" si="3"/>
        <v>10944</v>
      </c>
      <c r="S6" s="21">
        <f t="shared" si="3"/>
        <v>20.8</v>
      </c>
      <c r="T6" s="21">
        <f t="shared" si="3"/>
        <v>526.15</v>
      </c>
      <c r="U6" s="21">
        <f t="shared" si="3"/>
        <v>13001</v>
      </c>
      <c r="V6" s="21">
        <f t="shared" si="3"/>
        <v>23.54</v>
      </c>
      <c r="W6" s="21">
        <f t="shared" si="3"/>
        <v>552.29</v>
      </c>
      <c r="X6" s="22">
        <f>IF(X7="",NA(),X7)</f>
        <v>114.79</v>
      </c>
      <c r="Y6" s="22">
        <f t="shared" ref="Y6:AG6" si="4">IF(Y7="",NA(),Y7)</f>
        <v>115.03</v>
      </c>
      <c r="Z6" s="22">
        <f t="shared" si="4"/>
        <v>110.2</v>
      </c>
      <c r="AA6" s="22">
        <f t="shared" si="4"/>
        <v>84.34</v>
      </c>
      <c r="AB6" s="22">
        <f t="shared" si="4"/>
        <v>119.22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167.95</v>
      </c>
      <c r="AU6" s="22">
        <f t="shared" ref="AU6:BC6" si="6">IF(AU7="",NA(),AU7)</f>
        <v>191.15</v>
      </c>
      <c r="AV6" s="22">
        <f t="shared" si="6"/>
        <v>132.32</v>
      </c>
      <c r="AW6" s="22">
        <f t="shared" si="6"/>
        <v>78.61</v>
      </c>
      <c r="AX6" s="22">
        <f t="shared" si="6"/>
        <v>107.13</v>
      </c>
      <c r="AY6" s="22">
        <f t="shared" si="6"/>
        <v>362.93</v>
      </c>
      <c r="AZ6" s="22">
        <f t="shared" si="6"/>
        <v>371.81</v>
      </c>
      <c r="BA6" s="22">
        <f t="shared" si="6"/>
        <v>384.23</v>
      </c>
      <c r="BB6" s="22">
        <f t="shared" si="6"/>
        <v>364.3</v>
      </c>
      <c r="BC6" s="22">
        <f t="shared" si="6"/>
        <v>378.87</v>
      </c>
      <c r="BD6" s="21" t="str">
        <f>IF(BD7="","",IF(BD7="-","【-】","【"&amp;SUBSTITUTE(TEXT(BD7,"#,##0.00"),"-","△")&amp;"】"))</f>
        <v>【243.36】</v>
      </c>
      <c r="BE6" s="22">
        <f>IF(BE7="",NA(),BE7)</f>
        <v>247.63</v>
      </c>
      <c r="BF6" s="22">
        <f t="shared" ref="BF6:BN6" si="7">IF(BF7="",NA(),BF7)</f>
        <v>294.67</v>
      </c>
      <c r="BG6" s="22">
        <f t="shared" si="7"/>
        <v>332.17</v>
      </c>
      <c r="BH6" s="22">
        <f t="shared" si="7"/>
        <v>300.08</v>
      </c>
      <c r="BI6" s="22">
        <f t="shared" si="7"/>
        <v>264.36</v>
      </c>
      <c r="BJ6" s="22">
        <f t="shared" si="7"/>
        <v>439.05</v>
      </c>
      <c r="BK6" s="22">
        <f t="shared" si="7"/>
        <v>465.85</v>
      </c>
      <c r="BL6" s="22">
        <f t="shared" si="7"/>
        <v>439.43</v>
      </c>
      <c r="BM6" s="22">
        <f t="shared" si="7"/>
        <v>438.41</v>
      </c>
      <c r="BN6" s="22">
        <f t="shared" si="7"/>
        <v>430.23</v>
      </c>
      <c r="BO6" s="21" t="str">
        <f>IF(BO7="","",IF(BO7="-","【-】","【"&amp;SUBSTITUTE(TEXT(BO7,"#,##0.00"),"-","△")&amp;"】"))</f>
        <v>【265.93】</v>
      </c>
      <c r="BP6" s="22">
        <f>IF(BP7="",NA(),BP7)</f>
        <v>113.18</v>
      </c>
      <c r="BQ6" s="22">
        <f t="shared" ref="BQ6:BY6" si="8">IF(BQ7="",NA(),BQ7)</f>
        <v>79.2</v>
      </c>
      <c r="BR6" s="22">
        <f t="shared" si="8"/>
        <v>71.400000000000006</v>
      </c>
      <c r="BS6" s="22">
        <f t="shared" si="8"/>
        <v>65.86</v>
      </c>
      <c r="BT6" s="22">
        <f t="shared" si="8"/>
        <v>92.23</v>
      </c>
      <c r="BU6" s="22">
        <f t="shared" si="8"/>
        <v>95.26</v>
      </c>
      <c r="BV6" s="22">
        <f t="shared" si="8"/>
        <v>92.39</v>
      </c>
      <c r="BW6" s="22">
        <f t="shared" si="8"/>
        <v>94.41</v>
      </c>
      <c r="BX6" s="22">
        <f t="shared" si="8"/>
        <v>90.96</v>
      </c>
      <c r="BY6" s="22">
        <f t="shared" si="8"/>
        <v>90.66</v>
      </c>
      <c r="BZ6" s="21" t="str">
        <f>IF(BZ7="","",IF(BZ7="-","【-】","【"&amp;SUBSTITUTE(TEXT(BZ7,"#,##0.00"),"-","△")&amp;"】"))</f>
        <v>【97.82】</v>
      </c>
      <c r="CA6" s="22">
        <f>IF(CA7="",NA(),CA7)</f>
        <v>123.92</v>
      </c>
      <c r="CB6" s="22">
        <f t="shared" ref="CB6:CJ6" si="9">IF(CB7="",NA(),CB7)</f>
        <v>135.09</v>
      </c>
      <c r="CC6" s="22">
        <f t="shared" si="9"/>
        <v>137.31</v>
      </c>
      <c r="CD6" s="22">
        <f t="shared" si="9"/>
        <v>178.65</v>
      </c>
      <c r="CE6" s="22">
        <f t="shared" si="9"/>
        <v>151.86000000000001</v>
      </c>
      <c r="CF6" s="22">
        <f t="shared" si="9"/>
        <v>192.82</v>
      </c>
      <c r="CG6" s="22">
        <f t="shared" si="9"/>
        <v>192.98</v>
      </c>
      <c r="CH6" s="22">
        <f t="shared" si="9"/>
        <v>192.13</v>
      </c>
      <c r="CI6" s="22">
        <f t="shared" si="9"/>
        <v>197.04</v>
      </c>
      <c r="CJ6" s="22">
        <f t="shared" si="9"/>
        <v>199.33</v>
      </c>
      <c r="CK6" s="21" t="str">
        <f>IF(CK7="","",IF(CK7="-","【-】","【"&amp;SUBSTITUTE(TEXT(CK7,"#,##0.00"),"-","△")&amp;"】"))</f>
        <v>【177.56】</v>
      </c>
      <c r="CL6" s="22">
        <f>IF(CL7="",NA(),CL7)</f>
        <v>66.05</v>
      </c>
      <c r="CM6" s="22">
        <f t="shared" ref="CM6:CU6" si="10">IF(CM7="",NA(),CM7)</f>
        <v>74.58</v>
      </c>
      <c r="CN6" s="22">
        <f t="shared" si="10"/>
        <v>72.22</v>
      </c>
      <c r="CO6" s="22">
        <f t="shared" si="10"/>
        <v>77.83</v>
      </c>
      <c r="CP6" s="22">
        <f t="shared" si="10"/>
        <v>73.88</v>
      </c>
      <c r="CQ6" s="22">
        <f t="shared" si="10"/>
        <v>54.05</v>
      </c>
      <c r="CR6" s="22">
        <f t="shared" si="10"/>
        <v>54.43</v>
      </c>
      <c r="CS6" s="22">
        <f t="shared" si="10"/>
        <v>53.87</v>
      </c>
      <c r="CT6" s="22">
        <f t="shared" si="10"/>
        <v>54.49</v>
      </c>
      <c r="CU6" s="22">
        <f t="shared" si="10"/>
        <v>54.8</v>
      </c>
      <c r="CV6" s="21" t="str">
        <f>IF(CV7="","",IF(CV7="-","【-】","【"&amp;SUBSTITUTE(TEXT(CV7,"#,##0.00"),"-","△")&amp;"】"))</f>
        <v>【59.81】</v>
      </c>
      <c r="CW6" s="22">
        <f>IF(CW7="",NA(),CW7)</f>
        <v>75.239999999999995</v>
      </c>
      <c r="CX6" s="22">
        <f t="shared" ref="CX6:DF6" si="11">IF(CX7="",NA(),CX7)</f>
        <v>68.39</v>
      </c>
      <c r="CY6" s="22">
        <f t="shared" si="11"/>
        <v>67.349999999999994</v>
      </c>
      <c r="CZ6" s="22">
        <f t="shared" si="11"/>
        <v>63.13</v>
      </c>
      <c r="DA6" s="22">
        <f t="shared" si="11"/>
        <v>64.39</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63.92</v>
      </c>
      <c r="DI6" s="22">
        <f t="shared" ref="DI6:DQ6" si="12">IF(DI7="",NA(),DI7)</f>
        <v>65.099999999999994</v>
      </c>
      <c r="DJ6" s="22">
        <f t="shared" si="12"/>
        <v>65.67</v>
      </c>
      <c r="DK6" s="22">
        <f t="shared" si="12"/>
        <v>63.59</v>
      </c>
      <c r="DL6" s="22">
        <f t="shared" si="12"/>
        <v>61.95</v>
      </c>
      <c r="DM6" s="22">
        <f t="shared" si="12"/>
        <v>49.12</v>
      </c>
      <c r="DN6" s="22">
        <f t="shared" si="12"/>
        <v>49.39</v>
      </c>
      <c r="DO6" s="22">
        <f t="shared" si="12"/>
        <v>50.75</v>
      </c>
      <c r="DP6" s="22">
        <f t="shared" si="12"/>
        <v>51.72</v>
      </c>
      <c r="DQ6" s="22">
        <f t="shared" si="12"/>
        <v>52.27</v>
      </c>
      <c r="DR6" s="21" t="str">
        <f>IF(DR7="","",IF(DR7="-","【-】","【"&amp;SUBSTITUTE(TEXT(DR7,"#,##0.00"),"-","△")&amp;"】"))</f>
        <v>【52.02】</v>
      </c>
      <c r="DS6" s="22">
        <f>IF(DS7="",NA(),DS7)</f>
        <v>56.44</v>
      </c>
      <c r="DT6" s="22">
        <f t="shared" ref="DT6:EB6" si="13">IF(DT7="",NA(),DT7)</f>
        <v>68.540000000000006</v>
      </c>
      <c r="DU6" s="22">
        <f t="shared" si="13"/>
        <v>47.26</v>
      </c>
      <c r="DV6" s="22">
        <f t="shared" si="13"/>
        <v>46.76</v>
      </c>
      <c r="DW6" s="22">
        <f t="shared" si="13"/>
        <v>70.66</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2">
        <f t="shared" si="14"/>
        <v>0.46</v>
      </c>
      <c r="EH6" s="22">
        <f t="shared" si="14"/>
        <v>0.46</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303615</v>
      </c>
      <c r="D7" s="24">
        <v>46</v>
      </c>
      <c r="E7" s="24">
        <v>1</v>
      </c>
      <c r="F7" s="24">
        <v>0</v>
      </c>
      <c r="G7" s="24">
        <v>1</v>
      </c>
      <c r="H7" s="24" t="s">
        <v>93</v>
      </c>
      <c r="I7" s="24" t="s">
        <v>94</v>
      </c>
      <c r="J7" s="24" t="s">
        <v>95</v>
      </c>
      <c r="K7" s="24" t="s">
        <v>96</v>
      </c>
      <c r="L7" s="24" t="s">
        <v>97</v>
      </c>
      <c r="M7" s="24" t="s">
        <v>98</v>
      </c>
      <c r="N7" s="25" t="s">
        <v>99</v>
      </c>
      <c r="O7" s="25">
        <v>57.94</v>
      </c>
      <c r="P7" s="25">
        <v>99.8</v>
      </c>
      <c r="Q7" s="25">
        <v>2514</v>
      </c>
      <c r="R7" s="25">
        <v>10944</v>
      </c>
      <c r="S7" s="25">
        <v>20.8</v>
      </c>
      <c r="T7" s="25">
        <v>526.15</v>
      </c>
      <c r="U7" s="25">
        <v>13001</v>
      </c>
      <c r="V7" s="25">
        <v>23.54</v>
      </c>
      <c r="W7" s="25">
        <v>552.29</v>
      </c>
      <c r="X7" s="25">
        <v>114.79</v>
      </c>
      <c r="Y7" s="25">
        <v>115.03</v>
      </c>
      <c r="Z7" s="25">
        <v>110.2</v>
      </c>
      <c r="AA7" s="25">
        <v>84.34</v>
      </c>
      <c r="AB7" s="25">
        <v>119.22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167.95</v>
      </c>
      <c r="AU7" s="25">
        <v>191.15</v>
      </c>
      <c r="AV7" s="25">
        <v>132.32</v>
      </c>
      <c r="AW7" s="25">
        <v>78.61</v>
      </c>
      <c r="AX7" s="25">
        <v>107.13</v>
      </c>
      <c r="AY7" s="25">
        <v>362.93</v>
      </c>
      <c r="AZ7" s="25">
        <v>371.81</v>
      </c>
      <c r="BA7" s="25">
        <v>384.23</v>
      </c>
      <c r="BB7" s="25">
        <v>364.3</v>
      </c>
      <c r="BC7" s="25">
        <v>378.87</v>
      </c>
      <c r="BD7" s="25">
        <v>243.36</v>
      </c>
      <c r="BE7" s="25">
        <v>247.63</v>
      </c>
      <c r="BF7" s="25">
        <v>294.67</v>
      </c>
      <c r="BG7" s="25">
        <v>332.17</v>
      </c>
      <c r="BH7" s="25">
        <v>300.08</v>
      </c>
      <c r="BI7" s="25">
        <v>264.36</v>
      </c>
      <c r="BJ7" s="25">
        <v>439.05</v>
      </c>
      <c r="BK7" s="25">
        <v>465.85</v>
      </c>
      <c r="BL7" s="25">
        <v>439.43</v>
      </c>
      <c r="BM7" s="25">
        <v>438.41</v>
      </c>
      <c r="BN7" s="25">
        <v>430.23</v>
      </c>
      <c r="BO7" s="25">
        <v>265.93</v>
      </c>
      <c r="BP7" s="25">
        <v>113.18</v>
      </c>
      <c r="BQ7" s="25">
        <v>79.2</v>
      </c>
      <c r="BR7" s="25">
        <v>71.400000000000006</v>
      </c>
      <c r="BS7" s="25">
        <v>65.86</v>
      </c>
      <c r="BT7" s="25">
        <v>92.23</v>
      </c>
      <c r="BU7" s="25">
        <v>95.26</v>
      </c>
      <c r="BV7" s="25">
        <v>92.39</v>
      </c>
      <c r="BW7" s="25">
        <v>94.41</v>
      </c>
      <c r="BX7" s="25">
        <v>90.96</v>
      </c>
      <c r="BY7" s="25">
        <v>90.66</v>
      </c>
      <c r="BZ7" s="25">
        <v>97.82</v>
      </c>
      <c r="CA7" s="25">
        <v>123.92</v>
      </c>
      <c r="CB7" s="25">
        <v>135.09</v>
      </c>
      <c r="CC7" s="25">
        <v>137.31</v>
      </c>
      <c r="CD7" s="25">
        <v>178.65</v>
      </c>
      <c r="CE7" s="25">
        <v>151.86000000000001</v>
      </c>
      <c r="CF7" s="25">
        <v>192.82</v>
      </c>
      <c r="CG7" s="25">
        <v>192.98</v>
      </c>
      <c r="CH7" s="25">
        <v>192.13</v>
      </c>
      <c r="CI7" s="25">
        <v>197.04</v>
      </c>
      <c r="CJ7" s="25">
        <v>199.33</v>
      </c>
      <c r="CK7" s="25">
        <v>177.56</v>
      </c>
      <c r="CL7" s="25">
        <v>66.05</v>
      </c>
      <c r="CM7" s="25">
        <v>74.58</v>
      </c>
      <c r="CN7" s="25">
        <v>72.22</v>
      </c>
      <c r="CO7" s="25">
        <v>77.83</v>
      </c>
      <c r="CP7" s="25">
        <v>73.88</v>
      </c>
      <c r="CQ7" s="25">
        <v>54.05</v>
      </c>
      <c r="CR7" s="25">
        <v>54.43</v>
      </c>
      <c r="CS7" s="25">
        <v>53.87</v>
      </c>
      <c r="CT7" s="25">
        <v>54.49</v>
      </c>
      <c r="CU7" s="25">
        <v>54.8</v>
      </c>
      <c r="CV7" s="25">
        <v>59.81</v>
      </c>
      <c r="CW7" s="25">
        <v>75.239999999999995</v>
      </c>
      <c r="CX7" s="25">
        <v>68.39</v>
      </c>
      <c r="CY7" s="25">
        <v>67.349999999999994</v>
      </c>
      <c r="CZ7" s="25">
        <v>63.13</v>
      </c>
      <c r="DA7" s="25">
        <v>64.39</v>
      </c>
      <c r="DB7" s="25">
        <v>80.510000000000005</v>
      </c>
      <c r="DC7" s="25">
        <v>79.44</v>
      </c>
      <c r="DD7" s="25">
        <v>79.489999999999995</v>
      </c>
      <c r="DE7" s="25">
        <v>78.8</v>
      </c>
      <c r="DF7" s="25">
        <v>77.98</v>
      </c>
      <c r="DG7" s="25">
        <v>89.42</v>
      </c>
      <c r="DH7" s="25">
        <v>63.92</v>
      </c>
      <c r="DI7" s="25">
        <v>65.099999999999994</v>
      </c>
      <c r="DJ7" s="25">
        <v>65.67</v>
      </c>
      <c r="DK7" s="25">
        <v>63.59</v>
      </c>
      <c r="DL7" s="25">
        <v>61.95</v>
      </c>
      <c r="DM7" s="25">
        <v>49.12</v>
      </c>
      <c r="DN7" s="25">
        <v>49.39</v>
      </c>
      <c r="DO7" s="25">
        <v>50.75</v>
      </c>
      <c r="DP7" s="25">
        <v>51.72</v>
      </c>
      <c r="DQ7" s="25">
        <v>52.27</v>
      </c>
      <c r="DR7" s="25">
        <v>52.02</v>
      </c>
      <c r="DS7" s="25">
        <v>56.44</v>
      </c>
      <c r="DT7" s="25">
        <v>68.540000000000006</v>
      </c>
      <c r="DU7" s="25">
        <v>47.26</v>
      </c>
      <c r="DV7" s="25">
        <v>46.76</v>
      </c>
      <c r="DW7" s="25">
        <v>70.66</v>
      </c>
      <c r="DX7" s="25">
        <v>16.760000000000002</v>
      </c>
      <c r="DY7" s="25">
        <v>18.57</v>
      </c>
      <c r="DZ7" s="25">
        <v>21.14</v>
      </c>
      <c r="EA7" s="25">
        <v>22.12</v>
      </c>
      <c r="EB7" s="25">
        <v>25.67</v>
      </c>
      <c r="EC7" s="25">
        <v>25.37</v>
      </c>
      <c r="ED7" s="25">
        <v>0</v>
      </c>
      <c r="EE7" s="25">
        <v>0</v>
      </c>
      <c r="EF7" s="25">
        <v>0</v>
      </c>
      <c r="EG7" s="25">
        <v>0.46</v>
      </c>
      <c r="EH7" s="25">
        <v>0.46</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網谷 康希</cp:lastModifiedBy>
  <cp:lastPrinted>2025-02-03T06:27:45Z</cp:lastPrinted>
  <dcterms:created xsi:type="dcterms:W3CDTF">2025-01-24T06:52:45Z</dcterms:created>
  <dcterms:modified xsi:type="dcterms:W3CDTF">2025-02-03T06:27:47Z</dcterms:modified>
  <cp:category/>
</cp:coreProperties>
</file>