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file-sv01\共有\11110000_総務課\財政係（11112000）\06_公営企業\R6\250207 公営企業に係る経営比較分析表（令和５年度決算）の分析等について\★提出\"/>
    </mc:Choice>
  </mc:AlternateContent>
  <xr:revisionPtr revIDLastSave="0" documentId="13_ncr:1_{4F6A6F22-C180-4A17-981B-5C7EEBBA9F5F}" xr6:coauthVersionLast="47" xr6:coauthVersionMax="47" xr10:uidLastSave="{00000000-0000-0000-0000-000000000000}"/>
  <workbookProtection workbookAlgorithmName="SHA-512" workbookHashValue="4Iz2ko5mYJg10qayPE/kYDAqKSrLrUbcgp6eskwL/Us4HJed0KUqZZK9cSlnvYV86XYja0tkofMVu+eD48eo+g==" workbookSaltValue="usgI2bQGo9Gmy0Q601XppQ==" workbookSpinCount="100000" lockStructure="1"/>
  <bookViews>
    <workbookView xWindow="-12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BB8" i="4" s="1"/>
  <c r="S6" i="5"/>
  <c r="AT8" i="4" s="1"/>
  <c r="R6" i="5"/>
  <c r="AL8" i="4" s="1"/>
  <c r="Q6" i="5"/>
  <c r="P6" i="5"/>
  <c r="P10" i="4" s="1"/>
  <c r="O6" i="5"/>
  <c r="N6" i="5"/>
  <c r="M6" i="5"/>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J85" i="4"/>
  <c r="E85" i="4"/>
  <c r="BB10" i="4"/>
  <c r="AT10" i="4"/>
  <c r="W10" i="4"/>
  <c r="I10" i="4"/>
  <c r="B10" i="4"/>
  <c r="AD8" i="4"/>
  <c r="W8" i="4"/>
  <c r="P8" i="4"/>
  <c r="I8" i="4"/>
  <c r="B8"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<sst xmlns="http://schemas.openxmlformats.org/spreadsheetml/2006/main" count="228" uniqueCount="113">
  <si>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</si>
  <si>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</si>
  <si>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</si>
  <si>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</si>
  <si>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</si>
  <si>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</si>
  <si>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</si>
  <si>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</si>
  <si>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</si>
  <si>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</si>
  <si>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</si>
  <si>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</si>
  <si>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</si>
  <si>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</si>
  <si>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</si>
  <si>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</si>
  <si>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</si>
  <si>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</si>
  <si>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</si>
  <si>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</si>
  <si>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</si>
  <si>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</si>
  <si>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</si>
  <si>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</si>
  <si>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</si>
  <si>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</si>
  <si>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</si>
  <si>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</si>
  <si>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</si>
  <si>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</si>
  <si>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</si>
  <si>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</si>
  <si>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</si>
  <si>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</si>
  <si>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</si>
  <si>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</si>
  <si>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</si>
  <si>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</si>
  <si>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</si>
  <si>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</si>
  <si>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</si>
  <si>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</si>
  <si>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</si>
  <si>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</si>
  <si>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</si>
  <si>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</si>
  <si>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</si>
  <si>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</si>
  <si>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</si>
  <si>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</si>
  <si>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</si>
  <si>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</si>
  <si>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</si>
  <si>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</si>
  <si>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</si>
  <si>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</si>
  <si>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</si>
  <si>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</si>
  <si>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</si>
  <si>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</si>
  <si>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</si>
  <si>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</si>
  <si>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</si>
  <si>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</si>
  <si>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</si>
  <si>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</si>
  <si>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</si>
  <si>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</si>
  <si>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</si>
  <si>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</si>
  <si>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</si>
  <si>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</si>
  <si>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</si>
  <si>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</si>
  <si>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</si>
  <si>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</si>
  <si>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</si>
  <si>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</si>
  <si>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</si>
  <si>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</si>
  <si>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</si>
  <si>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</si>
  <si>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</si>
  <si>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</si>
  <si>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</si>
  <si>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</si>
  <si>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</si>
  <si>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</si>
  <si>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</si>
  <si>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</si>
  <si>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</si>
  <si>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</si>
  <si>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</si>
  <si>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湯浅町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</si>
  <si>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</si>
  <si>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</si>
  <si>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</si>
  <si>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</si>
  <si>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</si>
  <si>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</si>
  <si>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</si>
  <si>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</si>
  <si>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</si>
  <si>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</si>
  <si>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</si>
  <si>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</si>
  <si>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</si>
  <si>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</si>
  <si>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</si>
  <si>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</si>
  <si>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 経常収支比率は、経常利益が発生したため100％を上回った。経常利益が黒字化した要因としては、一般会計からの補助金の繰入が増加したことが主な要因である。
②累積欠損金は発生していません。
③流動比率は100％を上回っているものの、類似団体平均を大きく下回っており、支払能力に余裕のある状況ではない。
④企業債残高対給水収益比率は、類似団体平均より大きく下回っており、令和4年度より減少傾向にあるが、今後建設改良工事の増加により起債借入の増加が見込まれるため注意が必要。
⑤料金回収率は100％を下回っております。令和6年度に水道料金が値上げとなるため改善されると思われるが、費用の削減も努めていきたい。
⑥給水原価は類似団体平均を下回る水準であるが、更なる効率的な運営を行うため、費用の削減に努めていきたい。
⑦施設利用率は類似団体平均を上回っていますが、⑧有収率は類似団体平均を下回っているため、施設利用率の高さは収益に結びついていないと考えられる。漏水対策を進め、有収率の向上、効率的な施設利用につなげていく必要がある。</t>
    <phoneticPr fontId="4"/>
  </si>
  <si>
    <t>① 有形固定資産減価償却率は、類似団体平均を上回る水準となっており、法定耐用年数に近い資産が多く施設の更新需要が高い状況であるといえる。
② 管路経年化率についても類似団体平均を大きく上回っており、管路更新が喫緊の課題であるといえますが、1-③流動比率が低いことからも支払に対する能力が低いため事業を進めにくい現状がある。
③ 管路更新率は、類似団体平均と同水準となっており、起債や他会計出資金を活用し管路更新を進めた結果である。</t>
    <phoneticPr fontId="4"/>
  </si>
  <si>
    <t>経営の健全性・効率性につきましては、当年度は一般会計からの補助金を繰り入れたことにより、純利益が黒字化した。令和６年度に料金改定を実施しますが,受水費や動力費の増大により、経営環境の劇的な改善は見込めず、老朽化資産の更新には、更なる経営努力が求められます。少しずつではありますが、管路等設備の更新を進めるとともに財源確保を徹底し、将来にわたり健全な事業運営を目指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</si>
</sst>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formatCode="#,##0.00;&quot;△&quot;#,##0.00;&quot;-&quot;">
                  <c:v>0.46</c:v>
                </c:pt>
                <c:pt idx="4" formatCode="#,##0.00;&quot;△&quot;#,##0.00;&quot;-&quot;">
                  <c:v>0.46</c:v>
                </c:pt>
              </c:numCache>
            </c:numRef>
          </c:val>
          <c:extLst>
            <c:ext xmlns:c16="http://schemas.microsoft.com/office/drawing/2014/chart" uri="{C3380CC4-5D6E-409C-BE32-E72D297353CC}">
              <c16:uniqueId val="{00000000-3CD1-40B0-9030-D800D602C1F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0.42</c:v>
                </c:pt>
                <c:pt idx="1">
                  <c:v>0.44</c:v>
                </c:pt>
                <c:pt idx="2">
                  <c:v>0.5</c:v>
                </c:pt>
                <c:pt idx="3">
                  <c:v>0.4</c:v>
                </c:pt>
                <c:pt idx="4">
                  <c:v>0.4</c:v>
                </c:pt>
              </c:numCache>
            </c:numRef>
          </c:val>
          <c:smooth val="0"/>
          <c:extLst>
            <c:ext xmlns:c16="http://schemas.microsoft.com/office/drawing/2014/chart" uri="{C3380CC4-5D6E-409C-BE32-E72D297353CC}">
              <c16:uniqueId val="{00000001-3CD1-40B0-9030-D800D602C1F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66.05</c:v>
                </c:pt>
                <c:pt idx="1">
                  <c:v>74.58</c:v>
                </c:pt>
                <c:pt idx="2">
                  <c:v>72.22</c:v>
                </c:pt>
                <c:pt idx="3">
                  <c:v>77.83</c:v>
                </c:pt>
                <c:pt idx="4">
                  <c:v>73.88</c:v>
                </c:pt>
              </c:numCache>
            </c:numRef>
          </c:val>
          <c:extLst>
            <c:ext xmlns:c16="http://schemas.microsoft.com/office/drawing/2014/chart" uri="{C3380CC4-5D6E-409C-BE32-E72D297353CC}">
              <c16:uniqueId val="{00000000-566E-4896-BC4C-ED29CF253AF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54.05</c:v>
                </c:pt>
                <c:pt idx="1">
                  <c:v>54.43</c:v>
                </c:pt>
                <c:pt idx="2">
                  <c:v>53.87</c:v>
                </c:pt>
                <c:pt idx="3">
                  <c:v>54.49</c:v>
                </c:pt>
                <c:pt idx="4">
                  <c:v>54.8</c:v>
                </c:pt>
              </c:numCache>
            </c:numRef>
          </c:val>
          <c:smooth val="0"/>
          <c:extLst>
            <c:ext xmlns:c16="http://schemas.microsoft.com/office/drawing/2014/chart" uri="{C3380CC4-5D6E-409C-BE32-E72D297353CC}">
              <c16:uniqueId val="{00000001-566E-4896-BC4C-ED29CF253AF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75.239999999999995</c:v>
                </c:pt>
                <c:pt idx="1">
                  <c:v>68.39</c:v>
                </c:pt>
                <c:pt idx="2">
                  <c:v>67.349999999999994</c:v>
                </c:pt>
                <c:pt idx="3">
                  <c:v>63.13</c:v>
                </c:pt>
                <c:pt idx="4">
                  <c:v>64.39</c:v>
                </c:pt>
              </c:numCache>
            </c:numRef>
          </c:val>
          <c:extLst>
            <c:ext xmlns:c16="http://schemas.microsoft.com/office/drawing/2014/chart" uri="{C3380CC4-5D6E-409C-BE32-E72D297353CC}">
              <c16:uniqueId val="{00000000-0383-42DC-BCE0-2C6BA381A44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80.510000000000005</c:v>
                </c:pt>
                <c:pt idx="1">
                  <c:v>79.44</c:v>
                </c:pt>
                <c:pt idx="2">
                  <c:v>79.489999999999995</c:v>
                </c:pt>
                <c:pt idx="3">
                  <c:v>78.8</c:v>
                </c:pt>
                <c:pt idx="4">
                  <c:v>77.98</c:v>
                </c:pt>
              </c:numCache>
            </c:numRef>
          </c:val>
          <c:smooth val="0"/>
          <c:extLst>
            <c:ext xmlns:c16="http://schemas.microsoft.com/office/drawing/2014/chart" uri="{C3380CC4-5D6E-409C-BE32-E72D297353CC}">
              <c16:uniqueId val="{00000001-0383-42DC-BCE0-2C6BA381A44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114.79</c:v>
                </c:pt>
                <c:pt idx="1">
                  <c:v>115.03</c:v>
                </c:pt>
                <c:pt idx="2">
                  <c:v>110.2</c:v>
                </c:pt>
                <c:pt idx="3">
                  <c:v>84.34</c:v>
                </c:pt>
                <c:pt idx="4">
                  <c:v>119.22</c:v>
                </c:pt>
              </c:numCache>
            </c:numRef>
          </c:val>
          <c:extLst>
            <c:ext xmlns:c16="http://schemas.microsoft.com/office/drawing/2014/chart" uri="{C3380CC4-5D6E-409C-BE32-E72D297353CC}">
              <c16:uniqueId val="{00000000-6325-4AB3-B654-8B54604B71E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108.46</c:v>
                </c:pt>
                <c:pt idx="1">
                  <c:v>109.02</c:v>
                </c:pt>
                <c:pt idx="2">
                  <c:v>107.81</c:v>
                </c:pt>
                <c:pt idx="3">
                  <c:v>107.21</c:v>
                </c:pt>
                <c:pt idx="4">
                  <c:v>105.97</c:v>
                </c:pt>
              </c:numCache>
            </c:numRef>
          </c:val>
          <c:smooth val="0"/>
          <c:extLst>
            <c:ext xmlns:c16="http://schemas.microsoft.com/office/drawing/2014/chart" uri="{C3380CC4-5D6E-409C-BE32-E72D297353CC}">
              <c16:uniqueId val="{00000001-6325-4AB3-B654-8B54604B71E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63.92</c:v>
                </c:pt>
                <c:pt idx="1">
                  <c:v>65.099999999999994</c:v>
                </c:pt>
                <c:pt idx="2">
                  <c:v>65.67</c:v>
                </c:pt>
                <c:pt idx="3">
                  <c:v>63.59</c:v>
                </c:pt>
                <c:pt idx="4">
                  <c:v>61.95</c:v>
                </c:pt>
              </c:numCache>
            </c:numRef>
          </c:val>
          <c:extLst>
            <c:ext xmlns:c16="http://schemas.microsoft.com/office/drawing/2014/chart" uri="{C3380CC4-5D6E-409C-BE32-E72D297353CC}">
              <c16:uniqueId val="{00000000-BA1A-4003-B37C-DA6F4865468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49.12</c:v>
                </c:pt>
                <c:pt idx="1">
                  <c:v>49.39</c:v>
                </c:pt>
                <c:pt idx="2">
                  <c:v>50.75</c:v>
                </c:pt>
                <c:pt idx="3">
                  <c:v>51.72</c:v>
                </c:pt>
                <c:pt idx="4">
                  <c:v>52.27</c:v>
                </c:pt>
              </c:numCache>
            </c:numRef>
          </c:val>
          <c:smooth val="0"/>
          <c:extLst>
            <c:ext xmlns:c16="http://schemas.microsoft.com/office/drawing/2014/chart" uri="{C3380CC4-5D6E-409C-BE32-E72D297353CC}">
              <c16:uniqueId val="{00000001-BA1A-4003-B37C-DA6F4865468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56.44</c:v>
                </c:pt>
                <c:pt idx="1">
                  <c:v>68.540000000000006</c:v>
                </c:pt>
                <c:pt idx="2">
                  <c:v>47.26</c:v>
                </c:pt>
                <c:pt idx="3">
                  <c:v>46.76</c:v>
                </c:pt>
                <c:pt idx="4">
                  <c:v>70.66</c:v>
                </c:pt>
              </c:numCache>
            </c:numRef>
          </c:val>
          <c:extLst>
            <c:ext xmlns:c16="http://schemas.microsoft.com/office/drawing/2014/chart" uri="{C3380CC4-5D6E-409C-BE32-E72D297353CC}">
              <c16:uniqueId val="{00000000-2A72-4C30-B259-133DB493436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16.760000000000002</c:v>
                </c:pt>
                <c:pt idx="1">
                  <c:v>18.57</c:v>
                </c:pt>
                <c:pt idx="2">
                  <c:v>21.14</c:v>
                </c:pt>
                <c:pt idx="3">
                  <c:v>22.12</c:v>
                </c:pt>
                <c:pt idx="4">
                  <c:v>25.67</c:v>
                </c:pt>
              </c:numCache>
            </c:numRef>
          </c:val>
          <c:smooth val="0"/>
          <c:extLst>
            <c:ext xmlns:c16="http://schemas.microsoft.com/office/drawing/2014/chart" uri="{C3380CC4-5D6E-409C-BE32-E72D297353CC}">
              <c16:uniqueId val="{00000001-2A72-4C30-B259-133DB493436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F4F-400C-A7CB-9FF05185F1E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11.94</c:v>
                </c:pt>
                <c:pt idx="1">
                  <c:v>11</c:v>
                </c:pt>
                <c:pt idx="2">
                  <c:v>8.86</c:v>
                </c:pt>
                <c:pt idx="3">
                  <c:v>7.65</c:v>
                </c:pt>
                <c:pt idx="4">
                  <c:v>8.52</c:v>
                </c:pt>
              </c:numCache>
            </c:numRef>
          </c:val>
          <c:smooth val="0"/>
          <c:extLst>
            <c:ext xmlns:c16="http://schemas.microsoft.com/office/drawing/2014/chart" uri="{C3380CC4-5D6E-409C-BE32-E72D297353CC}">
              <c16:uniqueId val="{00000001-BF4F-400C-A7CB-9FF05185F1E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167.95</c:v>
                </c:pt>
                <c:pt idx="1">
                  <c:v>191.15</c:v>
                </c:pt>
                <c:pt idx="2">
                  <c:v>132.32</c:v>
                </c:pt>
                <c:pt idx="3">
                  <c:v>78.61</c:v>
                </c:pt>
                <c:pt idx="4">
                  <c:v>107.13</c:v>
                </c:pt>
              </c:numCache>
            </c:numRef>
          </c:val>
          <c:extLst>
            <c:ext xmlns:c16="http://schemas.microsoft.com/office/drawing/2014/chart" uri="{C3380CC4-5D6E-409C-BE32-E72D297353CC}">
              <c16:uniqueId val="{00000000-0D35-4605-B084-0E23D381587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362.93</c:v>
                </c:pt>
                <c:pt idx="1">
                  <c:v>371.81</c:v>
                </c:pt>
                <c:pt idx="2">
                  <c:v>384.23</c:v>
                </c:pt>
                <c:pt idx="3">
                  <c:v>364.3</c:v>
                </c:pt>
                <c:pt idx="4">
                  <c:v>378.87</c:v>
                </c:pt>
              </c:numCache>
            </c:numRef>
          </c:val>
          <c:smooth val="0"/>
          <c:extLst>
            <c:ext xmlns:c16="http://schemas.microsoft.com/office/drawing/2014/chart" uri="{C3380CC4-5D6E-409C-BE32-E72D297353CC}">
              <c16:uniqueId val="{00000001-0D35-4605-B084-0E23D381587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247.63</c:v>
                </c:pt>
                <c:pt idx="1">
                  <c:v>294.67</c:v>
                </c:pt>
                <c:pt idx="2">
                  <c:v>332.17</c:v>
                </c:pt>
                <c:pt idx="3">
                  <c:v>300.08</c:v>
                </c:pt>
                <c:pt idx="4">
                  <c:v>264.36</c:v>
                </c:pt>
              </c:numCache>
            </c:numRef>
          </c:val>
          <c:extLst>
            <c:ext xmlns:c16="http://schemas.microsoft.com/office/drawing/2014/chart" uri="{C3380CC4-5D6E-409C-BE32-E72D297353CC}">
              <c16:uniqueId val="{00000000-2910-4DDA-90F6-F40B0A74340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439.05</c:v>
                </c:pt>
                <c:pt idx="1">
                  <c:v>465.85</c:v>
                </c:pt>
                <c:pt idx="2">
                  <c:v>439.43</c:v>
                </c:pt>
                <c:pt idx="3">
                  <c:v>438.41</c:v>
                </c:pt>
                <c:pt idx="4">
                  <c:v>430.23</c:v>
                </c:pt>
              </c:numCache>
            </c:numRef>
          </c:val>
          <c:smooth val="0"/>
          <c:extLst>
            <c:ext xmlns:c16="http://schemas.microsoft.com/office/drawing/2014/chart" uri="{C3380CC4-5D6E-409C-BE32-E72D297353CC}">
              <c16:uniqueId val="{00000001-2910-4DDA-90F6-F40B0A74340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113.18</c:v>
                </c:pt>
                <c:pt idx="1">
                  <c:v>79.2</c:v>
                </c:pt>
                <c:pt idx="2">
                  <c:v>71.400000000000006</c:v>
                </c:pt>
                <c:pt idx="3">
                  <c:v>65.86</c:v>
                </c:pt>
                <c:pt idx="4">
                  <c:v>92.23</c:v>
                </c:pt>
              </c:numCache>
            </c:numRef>
          </c:val>
          <c:extLst>
            <c:ext xmlns:c16="http://schemas.microsoft.com/office/drawing/2014/chart" uri="{C3380CC4-5D6E-409C-BE32-E72D297353CC}">
              <c16:uniqueId val="{00000000-C569-4426-9B8F-60F6C67CDE2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95.26</c:v>
                </c:pt>
                <c:pt idx="1">
                  <c:v>92.39</c:v>
                </c:pt>
                <c:pt idx="2">
                  <c:v>94.41</c:v>
                </c:pt>
                <c:pt idx="3">
                  <c:v>90.96</c:v>
                </c:pt>
                <c:pt idx="4">
                  <c:v>90.66</c:v>
                </c:pt>
              </c:numCache>
            </c:numRef>
          </c:val>
          <c:smooth val="0"/>
          <c:extLst>
            <c:ext xmlns:c16="http://schemas.microsoft.com/office/drawing/2014/chart" uri="{C3380CC4-5D6E-409C-BE32-E72D297353CC}">
              <c16:uniqueId val="{00000001-C569-4426-9B8F-60F6C67CDE2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123.92</c:v>
                </c:pt>
                <c:pt idx="1">
                  <c:v>135.09</c:v>
                </c:pt>
                <c:pt idx="2">
                  <c:v>137.31</c:v>
                </c:pt>
                <c:pt idx="3">
                  <c:v>178.65</c:v>
                </c:pt>
                <c:pt idx="4">
                  <c:v>151.86000000000001</c:v>
                </c:pt>
              </c:numCache>
            </c:numRef>
          </c:val>
          <c:extLst>
            <c:ext xmlns:c16="http://schemas.microsoft.com/office/drawing/2014/chart" uri="{C3380CC4-5D6E-409C-BE32-E72D297353CC}">
              <c16:uniqueId val="{00000000-C8AA-4D99-B9BE-2F7C6624F50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192.82</c:v>
                </c:pt>
                <c:pt idx="1">
                  <c:v>192.98</c:v>
                </c:pt>
                <c:pt idx="2">
                  <c:v>192.13</c:v>
                </c:pt>
                <c:pt idx="3">
                  <c:v>197.04</c:v>
                </c:pt>
                <c:pt idx="4">
                  <c:v>199.33</c:v>
                </c:pt>
              </c:numCache>
            </c:numRef>
          </c:val>
          <c:smooth val="0"/>
          <c:extLst>
            <c:ext xmlns:c16="http://schemas.microsoft.com/office/drawing/2014/chart" uri="{C3380CC4-5D6E-409C-BE32-E72D297353CC}">
              <c16:uniqueId val="{00000001-C8AA-4D99-B9BE-2F7C6624F50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和歌山県　湯浅町</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1" t="s">
        <v>1</v>
      </c>
      <c r="C7" s="62"/>
      <c r="D7" s="62"/>
      <c r="E7" s="62"/>
      <c r="F7" s="62"/>
      <c r="G7" s="62"/>
      <c r="H7" s="62"/>
      <c r="I7" s="61" t="s">
        <v>2</v>
      </c>
      <c r="J7" s="62"/>
      <c r="K7" s="62"/>
      <c r="L7" s="62"/>
      <c r="M7" s="62"/>
      <c r="N7" s="62"/>
      <c r="O7" s="63"/>
      <c r="P7" s="64" t="s">
        <v>3</v>
      </c>
      <c r="Q7" s="64"/>
      <c r="R7" s="64"/>
      <c r="S7" s="64"/>
      <c r="T7" s="64"/>
      <c r="U7" s="64"/>
      <c r="V7" s="64"/>
      <c r="W7" s="64" t="s">
        <v>4</v>
      </c>
      <c r="X7" s="64"/>
      <c r="Y7" s="64"/>
      <c r="Z7" s="64"/>
      <c r="AA7" s="64"/>
      <c r="AB7" s="64"/>
      <c r="AC7" s="64"/>
      <c r="AD7" s="64" t="s">
        <v>5</v>
      </c>
      <c r="AE7" s="64"/>
      <c r="AF7" s="64"/>
      <c r="AG7" s="64"/>
      <c r="AH7" s="64"/>
      <c r="AI7" s="64"/>
      <c r="AJ7" s="64"/>
      <c r="AK7" s="2"/>
      <c r="AL7" s="64" t="s">
        <v>6</v>
      </c>
      <c r="AM7" s="64"/>
      <c r="AN7" s="64"/>
      <c r="AO7" s="64"/>
      <c r="AP7" s="64"/>
      <c r="AQ7" s="64"/>
      <c r="AR7" s="64"/>
      <c r="AS7" s="64"/>
      <c r="AT7" s="61" t="s">
        <v>7</v>
      </c>
      <c r="AU7" s="62"/>
      <c r="AV7" s="62"/>
      <c r="AW7" s="62"/>
      <c r="AX7" s="62"/>
      <c r="AY7" s="62"/>
      <c r="AZ7" s="62"/>
      <c r="BA7" s="62"/>
      <c r="BB7" s="64" t="s">
        <v>8</v>
      </c>
      <c r="BC7" s="64"/>
      <c r="BD7" s="64"/>
      <c r="BE7" s="64"/>
      <c r="BF7" s="64"/>
      <c r="BG7" s="64"/>
      <c r="BH7" s="64"/>
      <c r="BI7" s="64"/>
      <c r="BJ7" s="3"/>
      <c r="BK7" s="3"/>
      <c r="BL7" s="69" t="s">
        <v>9</v>
      </c>
      <c r="BM7" s="70"/>
      <c r="BN7" s="70"/>
      <c r="BO7" s="70"/>
      <c r="BP7" s="70"/>
      <c r="BQ7" s="70"/>
      <c r="BR7" s="70"/>
      <c r="BS7" s="70"/>
      <c r="BT7" s="70"/>
      <c r="BU7" s="70"/>
      <c r="BV7" s="70"/>
      <c r="BW7" s="70"/>
      <c r="BX7" s="70"/>
      <c r="BY7" s="7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A7</v>
      </c>
      <c r="X8" s="75"/>
      <c r="Y8" s="75"/>
      <c r="Z8" s="75"/>
      <c r="AA8" s="75"/>
      <c r="AB8" s="75"/>
      <c r="AC8" s="75"/>
      <c r="AD8" s="75" t="str">
        <f>データ!$M$6</f>
        <v>非設置</v>
      </c>
      <c r="AE8" s="75"/>
      <c r="AF8" s="75"/>
      <c r="AG8" s="75"/>
      <c r="AH8" s="75"/>
      <c r="AI8" s="75"/>
      <c r="AJ8" s="75"/>
      <c r="AK8" s="2"/>
      <c r="AL8" s="58">
        <f>データ!$R$6</f>
        <v>10944</v>
      </c>
      <c r="AM8" s="58"/>
      <c r="AN8" s="58"/>
      <c r="AO8" s="58"/>
      <c r="AP8" s="58"/>
      <c r="AQ8" s="58"/>
      <c r="AR8" s="58"/>
      <c r="AS8" s="58"/>
      <c r="AT8" s="55">
        <f>データ!$S$6</f>
        <v>20.8</v>
      </c>
      <c r="AU8" s="56"/>
      <c r="AV8" s="56"/>
      <c r="AW8" s="56"/>
      <c r="AX8" s="56"/>
      <c r="AY8" s="56"/>
      <c r="AZ8" s="56"/>
      <c r="BA8" s="56"/>
      <c r="BB8" s="45">
        <f>データ!$T$6</f>
        <v>526.15</v>
      </c>
      <c r="BC8" s="45"/>
      <c r="BD8" s="45"/>
      <c r="BE8" s="45"/>
      <c r="BF8" s="45"/>
      <c r="BG8" s="45"/>
      <c r="BH8" s="45"/>
      <c r="BI8" s="45"/>
      <c r="BJ8" s="3"/>
      <c r="BK8" s="3"/>
      <c r="BL8" s="76" t="s">
        <v>10</v>
      </c>
      <c r="BM8" s="77"/>
      <c r="BN8" s="59" t="s">
        <v>11</v>
      </c>
      <c r="BO8" s="59"/>
      <c r="BP8" s="59"/>
      <c r="BQ8" s="59"/>
      <c r="BR8" s="59"/>
      <c r="BS8" s="59"/>
      <c r="BT8" s="59"/>
      <c r="BU8" s="59"/>
      <c r="BV8" s="59"/>
      <c r="BW8" s="59"/>
      <c r="BX8" s="59"/>
      <c r="BY8" s="60"/>
    </row>
    <row r="9" spans="1:78" ht="18.75" customHeight="1" x14ac:dyDescent="0.15">
      <c r="A9" s="2"/>
      <c r="B9" s="61" t="s">
        <v>12</v>
      </c>
      <c r="C9" s="62"/>
      <c r="D9" s="62"/>
      <c r="E9" s="62"/>
      <c r="F9" s="62"/>
      <c r="G9" s="62"/>
      <c r="H9" s="62"/>
      <c r="I9" s="61" t="s">
        <v>13</v>
      </c>
      <c r="J9" s="62"/>
      <c r="K9" s="62"/>
      <c r="L9" s="62"/>
      <c r="M9" s="62"/>
      <c r="N9" s="62"/>
      <c r="O9" s="63"/>
      <c r="P9" s="64" t="s">
        <v>14</v>
      </c>
      <c r="Q9" s="64"/>
      <c r="R9" s="64"/>
      <c r="S9" s="64"/>
      <c r="T9" s="64"/>
      <c r="U9" s="64"/>
      <c r="V9" s="64"/>
      <c r="W9" s="64" t="s">
        <v>15</v>
      </c>
      <c r="X9" s="64"/>
      <c r="Y9" s="64"/>
      <c r="Z9" s="64"/>
      <c r="AA9" s="64"/>
      <c r="AB9" s="64"/>
      <c r="AC9" s="64"/>
      <c r="AD9" s="2"/>
      <c r="AE9" s="2"/>
      <c r="AF9" s="2"/>
      <c r="AG9" s="2"/>
      <c r="AH9" s="2"/>
      <c r="AI9" s="2"/>
      <c r="AJ9" s="2"/>
      <c r="AK9" s="2"/>
      <c r="AL9" s="64" t="s">
        <v>16</v>
      </c>
      <c r="AM9" s="64"/>
      <c r="AN9" s="64"/>
      <c r="AO9" s="64"/>
      <c r="AP9" s="64"/>
      <c r="AQ9" s="64"/>
      <c r="AR9" s="64"/>
      <c r="AS9" s="64"/>
      <c r="AT9" s="61" t="s">
        <v>17</v>
      </c>
      <c r="AU9" s="62"/>
      <c r="AV9" s="62"/>
      <c r="AW9" s="62"/>
      <c r="AX9" s="62"/>
      <c r="AY9" s="62"/>
      <c r="AZ9" s="62"/>
      <c r="BA9" s="62"/>
      <c r="BB9" s="64" t="s">
        <v>18</v>
      </c>
      <c r="BC9" s="64"/>
      <c r="BD9" s="64"/>
      <c r="BE9" s="64"/>
      <c r="BF9" s="64"/>
      <c r="BG9" s="64"/>
      <c r="BH9" s="64"/>
      <c r="BI9" s="64"/>
      <c r="BJ9" s="3"/>
      <c r="BK9" s="3"/>
      <c r="BL9" s="65" t="s">
        <v>19</v>
      </c>
      <c r="BM9" s="66"/>
      <c r="BN9" s="67" t="s">
        <v>20</v>
      </c>
      <c r="BO9" s="67"/>
      <c r="BP9" s="67"/>
      <c r="BQ9" s="67"/>
      <c r="BR9" s="67"/>
      <c r="BS9" s="67"/>
      <c r="BT9" s="67"/>
      <c r="BU9" s="67"/>
      <c r="BV9" s="67"/>
      <c r="BW9" s="67"/>
      <c r="BX9" s="67"/>
      <c r="BY9" s="68"/>
    </row>
    <row r="10" spans="1:78" ht="18.75" customHeight="1" x14ac:dyDescent="0.15">
      <c r="A10" s="2"/>
      <c r="B10" s="55" t="str">
        <f>データ!$N$6</f>
        <v>-</v>
      </c>
      <c r="C10" s="56"/>
      <c r="D10" s="56"/>
      <c r="E10" s="56"/>
      <c r="F10" s="56"/>
      <c r="G10" s="56"/>
      <c r="H10" s="56"/>
      <c r="I10" s="55">
        <f>データ!$O$6</f>
        <v>57.94</v>
      </c>
      <c r="J10" s="56"/>
      <c r="K10" s="56"/>
      <c r="L10" s="56"/>
      <c r="M10" s="56"/>
      <c r="N10" s="56"/>
      <c r="O10" s="57"/>
      <c r="P10" s="45">
        <f>データ!$P$6</f>
        <v>99.8</v>
      </c>
      <c r="Q10" s="45"/>
      <c r="R10" s="45"/>
      <c r="S10" s="45"/>
      <c r="T10" s="45"/>
      <c r="U10" s="45"/>
      <c r="V10" s="45"/>
      <c r="W10" s="58">
        <f>データ!$Q$6</f>
        <v>2514</v>
      </c>
      <c r="X10" s="58"/>
      <c r="Y10" s="58"/>
      <c r="Z10" s="58"/>
      <c r="AA10" s="58"/>
      <c r="AB10" s="58"/>
      <c r="AC10" s="58"/>
      <c r="AD10" s="2"/>
      <c r="AE10" s="2"/>
      <c r="AF10" s="2"/>
      <c r="AG10" s="2"/>
      <c r="AH10" s="2"/>
      <c r="AI10" s="2"/>
      <c r="AJ10" s="2"/>
      <c r="AK10" s="2"/>
      <c r="AL10" s="58">
        <f>データ!$U$6</f>
        <v>13001</v>
      </c>
      <c r="AM10" s="58"/>
      <c r="AN10" s="58"/>
      <c r="AO10" s="58"/>
      <c r="AP10" s="58"/>
      <c r="AQ10" s="58"/>
      <c r="AR10" s="58"/>
      <c r="AS10" s="58"/>
      <c r="AT10" s="55">
        <f>データ!$V$6</f>
        <v>23.54</v>
      </c>
      <c r="AU10" s="56"/>
      <c r="AV10" s="56"/>
      <c r="AW10" s="56"/>
      <c r="AX10" s="56"/>
      <c r="AY10" s="56"/>
      <c r="AZ10" s="56"/>
      <c r="BA10" s="56"/>
      <c r="BB10" s="45">
        <f>データ!$W$6</f>
        <v>552.29</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3" t="s">
        <v>25</v>
      </c>
      <c r="BM14" s="34"/>
      <c r="BN14" s="34"/>
      <c r="BO14" s="34"/>
      <c r="BP14" s="34"/>
      <c r="BQ14" s="34"/>
      <c r="BR14" s="34"/>
      <c r="BS14" s="34"/>
      <c r="BT14" s="34"/>
      <c r="BU14" s="34"/>
      <c r="BV14" s="34"/>
      <c r="BW14" s="34"/>
      <c r="BX14" s="34"/>
      <c r="BY14" s="34"/>
      <c r="BZ14" s="35"/>
    </row>
    <row r="15" spans="1:78" ht="13.5" customHeight="1" x14ac:dyDescent="0.15">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6"/>
      <c r="BM15" s="37"/>
      <c r="BN15" s="37"/>
      <c r="BO15" s="37"/>
      <c r="BP15" s="37"/>
      <c r="BQ15" s="37"/>
      <c r="BR15" s="37"/>
      <c r="BS15" s="37"/>
      <c r="BT15" s="37"/>
      <c r="BU15" s="37"/>
      <c r="BV15" s="37"/>
      <c r="BW15" s="37"/>
      <c r="BX15" s="37"/>
      <c r="BY15" s="37"/>
      <c r="BZ15" s="38"/>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110</v>
      </c>
      <c r="BM16" s="31"/>
      <c r="BN16" s="31"/>
      <c r="BO16" s="31"/>
      <c r="BP16" s="31"/>
      <c r="BQ16" s="31"/>
      <c r="BR16" s="31"/>
      <c r="BS16" s="31"/>
      <c r="BT16" s="31"/>
      <c r="BU16" s="31"/>
      <c r="BV16" s="31"/>
      <c r="BW16" s="31"/>
      <c r="BX16" s="31"/>
      <c r="BY16" s="31"/>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0"/>
      <c r="BM44" s="31"/>
      <c r="BN44" s="31"/>
      <c r="BO44" s="31"/>
      <c r="BP44" s="31"/>
      <c r="BQ44" s="31"/>
      <c r="BR44" s="31"/>
      <c r="BS44" s="31"/>
      <c r="BT44" s="31"/>
      <c r="BU44" s="31"/>
      <c r="BV44" s="31"/>
      <c r="BW44" s="31"/>
      <c r="BX44" s="31"/>
      <c r="BY44" s="31"/>
      <c r="BZ44" s="3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3" t="s">
        <v>26</v>
      </c>
      <c r="BM45" s="34"/>
      <c r="BN45" s="34"/>
      <c r="BO45" s="34"/>
      <c r="BP45" s="34"/>
      <c r="BQ45" s="34"/>
      <c r="BR45" s="34"/>
      <c r="BS45" s="34"/>
      <c r="BT45" s="34"/>
      <c r="BU45" s="34"/>
      <c r="BV45" s="34"/>
      <c r="BW45" s="34"/>
      <c r="BX45" s="34"/>
      <c r="BY45" s="34"/>
      <c r="BZ45" s="35"/>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6"/>
      <c r="BM46" s="37"/>
      <c r="BN46" s="37"/>
      <c r="BO46" s="37"/>
      <c r="BP46" s="37"/>
      <c r="BQ46" s="37"/>
      <c r="BR46" s="37"/>
      <c r="BS46" s="37"/>
      <c r="BT46" s="37"/>
      <c r="BU46" s="37"/>
      <c r="BV46" s="37"/>
      <c r="BW46" s="37"/>
      <c r="BX46" s="37"/>
      <c r="BY46" s="37"/>
      <c r="BZ46" s="38"/>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111</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30"/>
      <c r="BM60" s="31"/>
      <c r="BN60" s="31"/>
      <c r="BO60" s="31"/>
      <c r="BP60" s="31"/>
      <c r="BQ60" s="31"/>
      <c r="BR60" s="31"/>
      <c r="BS60" s="31"/>
      <c r="BT60" s="31"/>
      <c r="BU60" s="31"/>
      <c r="BV60" s="31"/>
      <c r="BW60" s="31"/>
      <c r="BX60" s="31"/>
      <c r="BY60" s="31"/>
      <c r="BZ60" s="32"/>
    </row>
    <row r="61" spans="1:78" ht="13.5" customHeight="1" x14ac:dyDescent="0.15">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0"/>
      <c r="BM63" s="31"/>
      <c r="BN63" s="31"/>
      <c r="BO63" s="31"/>
      <c r="BP63" s="31"/>
      <c r="BQ63" s="31"/>
      <c r="BR63" s="31"/>
      <c r="BS63" s="31"/>
      <c r="BT63" s="31"/>
      <c r="BU63" s="31"/>
      <c r="BV63" s="31"/>
      <c r="BW63" s="31"/>
      <c r="BX63" s="31"/>
      <c r="BY63" s="31"/>
      <c r="BZ63" s="3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3" t="s">
        <v>28</v>
      </c>
      <c r="BM64" s="34"/>
      <c r="BN64" s="34"/>
      <c r="BO64" s="34"/>
      <c r="BP64" s="34"/>
      <c r="BQ64" s="34"/>
      <c r="BR64" s="34"/>
      <c r="BS64" s="34"/>
      <c r="BT64" s="34"/>
      <c r="BU64" s="34"/>
      <c r="BV64" s="34"/>
      <c r="BW64" s="34"/>
      <c r="BX64" s="34"/>
      <c r="BY64" s="34"/>
      <c r="BZ64" s="35"/>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6"/>
      <c r="BM65" s="37"/>
      <c r="BN65" s="37"/>
      <c r="BO65" s="37"/>
      <c r="BP65" s="37"/>
      <c r="BQ65" s="37"/>
      <c r="BR65" s="37"/>
      <c r="BS65" s="37"/>
      <c r="BT65" s="37"/>
      <c r="BU65" s="37"/>
      <c r="BV65" s="37"/>
      <c r="BW65" s="37"/>
      <c r="BX65" s="37"/>
      <c r="BY65" s="37"/>
      <c r="BZ65" s="38"/>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112</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8LDr5CJQTN6xWVXkI51H9D2l0sL+0aCaQvoNwIVBkZvlGx53ccsMB7b21MR3VAb/qmfYvW0pPB9z566FYs71zw==" saltValue="AmQHxBwu/j0lLPBqP2fQ3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303615</v>
      </c>
      <c r="D6" s="20">
        <f t="shared" si="3"/>
        <v>46</v>
      </c>
      <c r="E6" s="20">
        <f t="shared" si="3"/>
        <v>1</v>
      </c>
      <c r="F6" s="20">
        <f t="shared" si="3"/>
        <v>0</v>
      </c>
      <c r="G6" s="20">
        <f t="shared" si="3"/>
        <v>1</v>
      </c>
      <c r="H6" s="20" t="str">
        <f t="shared" si="3"/>
        <v>和歌山県　湯浅町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57.94</v>
      </c>
      <c r="P6" s="21">
        <f t="shared" si="3"/>
        <v>99.8</v>
      </c>
      <c r="Q6" s="21">
        <f t="shared" si="3"/>
        <v>2514</v>
      </c>
      <c r="R6" s="21">
        <f t="shared" si="3"/>
        <v>10944</v>
      </c>
      <c r="S6" s="21">
        <f t="shared" si="3"/>
        <v>20.8</v>
      </c>
      <c r="T6" s="21">
        <f t="shared" si="3"/>
        <v>526.15</v>
      </c>
      <c r="U6" s="21">
        <f t="shared" si="3"/>
        <v>13001</v>
      </c>
      <c r="V6" s="21">
        <f t="shared" si="3"/>
        <v>23.54</v>
      </c>
      <c r="W6" s="21">
        <f t="shared" si="3"/>
        <v>552.29</v>
      </c>
      <c r="X6" s="22">
        <f>IF(X7="",NA(),X7)</f>
        <v>114.79</v>
      </c>
      <c r="Y6" s="22">
        <f t="shared" ref="Y6:AG6" si="4">IF(Y7="",NA(),Y7)</f>
        <v>115.03</v>
      </c>
      <c r="Z6" s="22">
        <f t="shared" si="4"/>
        <v>110.2</v>
      </c>
      <c r="AA6" s="22">
        <f t="shared" si="4"/>
        <v>84.34</v>
      </c>
      <c r="AB6" s="22">
        <f t="shared" si="4"/>
        <v>119.22</v>
      </c>
      <c r="AC6" s="22">
        <f t="shared" si="4"/>
        <v>108.46</v>
      </c>
      <c r="AD6" s="22">
        <f t="shared" si="4"/>
        <v>109.02</v>
      </c>
      <c r="AE6" s="22">
        <f t="shared" si="4"/>
        <v>107.81</v>
      </c>
      <c r="AF6" s="22">
        <f t="shared" si="4"/>
        <v>107.21</v>
      </c>
      <c r="AG6" s="22">
        <f t="shared" si="4"/>
        <v>105.97</v>
      </c>
      <c r="AH6" s="21" t="str">
        <f>IF(AH7="","",IF(AH7="-","【-】","【"&amp;SUBSTITUTE(TEXT(AH7,"#,##0.00"),"-","△")&amp;"】"))</f>
        <v>【108.24】</v>
      </c>
      <c r="AI6" s="21">
        <f>IF(AI7="",NA(),AI7)</f>
        <v>0</v>
      </c>
      <c r="AJ6" s="21">
        <f t="shared" ref="AJ6:AR6" si="5">IF(AJ7="",NA(),AJ7)</f>
        <v>0</v>
      </c>
      <c r="AK6" s="21">
        <f t="shared" si="5"/>
        <v>0</v>
      </c>
      <c r="AL6" s="21">
        <f t="shared" si="5"/>
        <v>0</v>
      </c>
      <c r="AM6" s="21">
        <f t="shared" si="5"/>
        <v>0</v>
      </c>
      <c r="AN6" s="22">
        <f t="shared" si="5"/>
        <v>11.94</v>
      </c>
      <c r="AO6" s="22">
        <f t="shared" si="5"/>
        <v>11</v>
      </c>
      <c r="AP6" s="22">
        <f t="shared" si="5"/>
        <v>8.86</v>
      </c>
      <c r="AQ6" s="22">
        <f t="shared" si="5"/>
        <v>7.65</v>
      </c>
      <c r="AR6" s="22">
        <f t="shared" si="5"/>
        <v>8.52</v>
      </c>
      <c r="AS6" s="21" t="str">
        <f>IF(AS7="","",IF(AS7="-","【-】","【"&amp;SUBSTITUTE(TEXT(AS7,"#,##0.00"),"-","△")&amp;"】"))</f>
        <v>【1.50】</v>
      </c>
      <c r="AT6" s="22">
        <f>IF(AT7="",NA(),AT7)</f>
        <v>167.95</v>
      </c>
      <c r="AU6" s="22">
        <f t="shared" ref="AU6:BC6" si="6">IF(AU7="",NA(),AU7)</f>
        <v>191.15</v>
      </c>
      <c r="AV6" s="22">
        <f t="shared" si="6"/>
        <v>132.32</v>
      </c>
      <c r="AW6" s="22">
        <f t="shared" si="6"/>
        <v>78.61</v>
      </c>
      <c r="AX6" s="22">
        <f t="shared" si="6"/>
        <v>107.13</v>
      </c>
      <c r="AY6" s="22">
        <f t="shared" si="6"/>
        <v>362.93</v>
      </c>
      <c r="AZ6" s="22">
        <f t="shared" si="6"/>
        <v>371.81</v>
      </c>
      <c r="BA6" s="22">
        <f t="shared" si="6"/>
        <v>384.23</v>
      </c>
      <c r="BB6" s="22">
        <f t="shared" si="6"/>
        <v>364.3</v>
      </c>
      <c r="BC6" s="22">
        <f t="shared" si="6"/>
        <v>378.87</v>
      </c>
      <c r="BD6" s="21" t="str">
        <f>IF(BD7="","",IF(BD7="-","【-】","【"&amp;SUBSTITUTE(TEXT(BD7,"#,##0.00"),"-","△")&amp;"】"))</f>
        <v>【243.36】</v>
      </c>
      <c r="BE6" s="22">
        <f>IF(BE7="",NA(),BE7)</f>
        <v>247.63</v>
      </c>
      <c r="BF6" s="22">
        <f t="shared" ref="BF6:BN6" si="7">IF(BF7="",NA(),BF7)</f>
        <v>294.67</v>
      </c>
      <c r="BG6" s="22">
        <f t="shared" si="7"/>
        <v>332.17</v>
      </c>
      <c r="BH6" s="22">
        <f t="shared" si="7"/>
        <v>300.08</v>
      </c>
      <c r="BI6" s="22">
        <f t="shared" si="7"/>
        <v>264.36</v>
      </c>
      <c r="BJ6" s="22">
        <f t="shared" si="7"/>
        <v>439.05</v>
      </c>
      <c r="BK6" s="22">
        <f t="shared" si="7"/>
        <v>465.85</v>
      </c>
      <c r="BL6" s="22">
        <f t="shared" si="7"/>
        <v>439.43</v>
      </c>
      <c r="BM6" s="22">
        <f t="shared" si="7"/>
        <v>438.41</v>
      </c>
      <c r="BN6" s="22">
        <f t="shared" si="7"/>
        <v>430.23</v>
      </c>
      <c r="BO6" s="21" t="str">
        <f>IF(BO7="","",IF(BO7="-","【-】","【"&amp;SUBSTITUTE(TEXT(BO7,"#,##0.00"),"-","△")&amp;"】"))</f>
        <v>【265.93】</v>
      </c>
      <c r="BP6" s="22">
        <f>IF(BP7="",NA(),BP7)</f>
        <v>113.18</v>
      </c>
      <c r="BQ6" s="22">
        <f t="shared" ref="BQ6:BY6" si="8">IF(BQ7="",NA(),BQ7)</f>
        <v>79.2</v>
      </c>
      <c r="BR6" s="22">
        <f t="shared" si="8"/>
        <v>71.400000000000006</v>
      </c>
      <c r="BS6" s="22">
        <f t="shared" si="8"/>
        <v>65.86</v>
      </c>
      <c r="BT6" s="22">
        <f t="shared" si="8"/>
        <v>92.23</v>
      </c>
      <c r="BU6" s="22">
        <f t="shared" si="8"/>
        <v>95.26</v>
      </c>
      <c r="BV6" s="22">
        <f t="shared" si="8"/>
        <v>92.39</v>
      </c>
      <c r="BW6" s="22">
        <f t="shared" si="8"/>
        <v>94.41</v>
      </c>
      <c r="BX6" s="22">
        <f t="shared" si="8"/>
        <v>90.96</v>
      </c>
      <c r="BY6" s="22">
        <f t="shared" si="8"/>
        <v>90.66</v>
      </c>
      <c r="BZ6" s="21" t="str">
        <f>IF(BZ7="","",IF(BZ7="-","【-】","【"&amp;SUBSTITUTE(TEXT(BZ7,"#,##0.00"),"-","△")&amp;"】"))</f>
        <v>【97.82】</v>
      </c>
      <c r="CA6" s="22">
        <f>IF(CA7="",NA(),CA7)</f>
        <v>123.92</v>
      </c>
      <c r="CB6" s="22">
        <f t="shared" ref="CB6:CJ6" si="9">IF(CB7="",NA(),CB7)</f>
        <v>135.09</v>
      </c>
      <c r="CC6" s="22">
        <f t="shared" si="9"/>
        <v>137.31</v>
      </c>
      <c r="CD6" s="22">
        <f t="shared" si="9"/>
        <v>178.65</v>
      </c>
      <c r="CE6" s="22">
        <f t="shared" si="9"/>
        <v>151.86000000000001</v>
      </c>
      <c r="CF6" s="22">
        <f t="shared" si="9"/>
        <v>192.82</v>
      </c>
      <c r="CG6" s="22">
        <f t="shared" si="9"/>
        <v>192.98</v>
      </c>
      <c r="CH6" s="22">
        <f t="shared" si="9"/>
        <v>192.13</v>
      </c>
      <c r="CI6" s="22">
        <f t="shared" si="9"/>
        <v>197.04</v>
      </c>
      <c r="CJ6" s="22">
        <f t="shared" si="9"/>
        <v>199.33</v>
      </c>
      <c r="CK6" s="21" t="str">
        <f>IF(CK7="","",IF(CK7="-","【-】","【"&amp;SUBSTITUTE(TEXT(CK7,"#,##0.00"),"-","△")&amp;"】"))</f>
        <v>【177.56】</v>
      </c>
      <c r="CL6" s="22">
        <f>IF(CL7="",NA(),CL7)</f>
        <v>66.05</v>
      </c>
      <c r="CM6" s="22">
        <f t="shared" ref="CM6:CU6" si="10">IF(CM7="",NA(),CM7)</f>
        <v>74.58</v>
      </c>
      <c r="CN6" s="22">
        <f t="shared" si="10"/>
        <v>72.22</v>
      </c>
      <c r="CO6" s="22">
        <f t="shared" si="10"/>
        <v>77.83</v>
      </c>
      <c r="CP6" s="22">
        <f t="shared" si="10"/>
        <v>73.88</v>
      </c>
      <c r="CQ6" s="22">
        <f t="shared" si="10"/>
        <v>54.05</v>
      </c>
      <c r="CR6" s="22">
        <f t="shared" si="10"/>
        <v>54.43</v>
      </c>
      <c r="CS6" s="22">
        <f t="shared" si="10"/>
        <v>53.87</v>
      </c>
      <c r="CT6" s="22">
        <f t="shared" si="10"/>
        <v>54.49</v>
      </c>
      <c r="CU6" s="22">
        <f t="shared" si="10"/>
        <v>54.8</v>
      </c>
      <c r="CV6" s="21" t="str">
        <f>IF(CV7="","",IF(CV7="-","【-】","【"&amp;SUBSTITUTE(TEXT(CV7,"#,##0.00"),"-","△")&amp;"】"))</f>
        <v>【59.81】</v>
      </c>
      <c r="CW6" s="22">
        <f>IF(CW7="",NA(),CW7)</f>
        <v>75.239999999999995</v>
      </c>
      <c r="CX6" s="22">
        <f t="shared" ref="CX6:DF6" si="11">IF(CX7="",NA(),CX7)</f>
        <v>68.39</v>
      </c>
      <c r="CY6" s="22">
        <f t="shared" si="11"/>
        <v>67.349999999999994</v>
      </c>
      <c r="CZ6" s="22">
        <f t="shared" si="11"/>
        <v>63.13</v>
      </c>
      <c r="DA6" s="22">
        <f t="shared" si="11"/>
        <v>64.39</v>
      </c>
      <c r="DB6" s="22">
        <f t="shared" si="11"/>
        <v>80.510000000000005</v>
      </c>
      <c r="DC6" s="22">
        <f t="shared" si="11"/>
        <v>79.44</v>
      </c>
      <c r="DD6" s="22">
        <f t="shared" si="11"/>
        <v>79.489999999999995</v>
      </c>
      <c r="DE6" s="22">
        <f t="shared" si="11"/>
        <v>78.8</v>
      </c>
      <c r="DF6" s="22">
        <f t="shared" si="11"/>
        <v>77.98</v>
      </c>
      <c r="DG6" s="21" t="str">
        <f>IF(DG7="","",IF(DG7="-","【-】","【"&amp;SUBSTITUTE(TEXT(DG7,"#,##0.00"),"-","△")&amp;"】"))</f>
        <v>【89.42】</v>
      </c>
      <c r="DH6" s="22">
        <f>IF(DH7="",NA(),DH7)</f>
        <v>63.92</v>
      </c>
      <c r="DI6" s="22">
        <f t="shared" ref="DI6:DQ6" si="12">IF(DI7="",NA(),DI7)</f>
        <v>65.099999999999994</v>
      </c>
      <c r="DJ6" s="22">
        <f t="shared" si="12"/>
        <v>65.67</v>
      </c>
      <c r="DK6" s="22">
        <f t="shared" si="12"/>
        <v>63.59</v>
      </c>
      <c r="DL6" s="22">
        <f t="shared" si="12"/>
        <v>61.95</v>
      </c>
      <c r="DM6" s="22">
        <f t="shared" si="12"/>
        <v>49.12</v>
      </c>
      <c r="DN6" s="22">
        <f t="shared" si="12"/>
        <v>49.39</v>
      </c>
      <c r="DO6" s="22">
        <f t="shared" si="12"/>
        <v>50.75</v>
      </c>
      <c r="DP6" s="22">
        <f t="shared" si="12"/>
        <v>51.72</v>
      </c>
      <c r="DQ6" s="22">
        <f t="shared" si="12"/>
        <v>52.27</v>
      </c>
      <c r="DR6" s="21" t="str">
        <f>IF(DR7="","",IF(DR7="-","【-】","【"&amp;SUBSTITUTE(TEXT(DR7,"#,##0.00"),"-","△")&amp;"】"))</f>
        <v>【52.02】</v>
      </c>
      <c r="DS6" s="22">
        <f>IF(DS7="",NA(),DS7)</f>
        <v>56.44</v>
      </c>
      <c r="DT6" s="22">
        <f t="shared" ref="DT6:EB6" si="13">IF(DT7="",NA(),DT7)</f>
        <v>68.540000000000006</v>
      </c>
      <c r="DU6" s="22">
        <f t="shared" si="13"/>
        <v>47.26</v>
      </c>
      <c r="DV6" s="22">
        <f t="shared" si="13"/>
        <v>46.76</v>
      </c>
      <c r="DW6" s="22">
        <f t="shared" si="13"/>
        <v>70.66</v>
      </c>
      <c r="DX6" s="22">
        <f t="shared" si="13"/>
        <v>16.760000000000002</v>
      </c>
      <c r="DY6" s="22">
        <f t="shared" si="13"/>
        <v>18.57</v>
      </c>
      <c r="DZ6" s="22">
        <f t="shared" si="13"/>
        <v>21.14</v>
      </c>
      <c r="EA6" s="22">
        <f t="shared" si="13"/>
        <v>22.12</v>
      </c>
      <c r="EB6" s="22">
        <f t="shared" si="13"/>
        <v>25.67</v>
      </c>
      <c r="EC6" s="21" t="str">
        <f>IF(EC7="","",IF(EC7="-","【-】","【"&amp;SUBSTITUTE(TEXT(EC7,"#,##0.00"),"-","△")&amp;"】"))</f>
        <v>【25.37】</v>
      </c>
      <c r="ED6" s="21">
        <f>IF(ED7="",NA(),ED7)</f>
        <v>0</v>
      </c>
      <c r="EE6" s="21">
        <f t="shared" ref="EE6:EM6" si="14">IF(EE7="",NA(),EE7)</f>
        <v>0</v>
      </c>
      <c r="EF6" s="21">
        <f t="shared" si="14"/>
        <v>0</v>
      </c>
      <c r="EG6" s="22">
        <f t="shared" si="14"/>
        <v>0.46</v>
      </c>
      <c r="EH6" s="22">
        <f t="shared" si="14"/>
        <v>0.46</v>
      </c>
      <c r="EI6" s="22">
        <f t="shared" si="14"/>
        <v>0.42</v>
      </c>
      <c r="EJ6" s="22">
        <f t="shared" si="14"/>
        <v>0.44</v>
      </c>
      <c r="EK6" s="22">
        <f t="shared" si="14"/>
        <v>0.5</v>
      </c>
      <c r="EL6" s="22">
        <f t="shared" si="14"/>
        <v>0.4</v>
      </c>
      <c r="EM6" s="22">
        <f t="shared" si="14"/>
        <v>0.4</v>
      </c>
      <c r="EN6" s="21" t="str">
        <f>IF(EN7="","",IF(EN7="-","【-】","【"&amp;SUBSTITUTE(TEXT(EN7,"#,##0.00"),"-","△")&amp;"】"))</f>
        <v>【0.62】</v>
      </c>
    </row>
    <row r="7" spans="1:144" s="23" customFormat="1" x14ac:dyDescent="0.15">
      <c r="A7" s="15"/>
      <c r="B7" s="24">
        <v>2023</v>
      </c>
      <c r="C7" s="24">
        <v>303615</v>
      </c>
      <c r="D7" s="24">
        <v>46</v>
      </c>
      <c r="E7" s="24">
        <v>1</v>
      </c>
      <c r="F7" s="24">
        <v>0</v>
      </c>
      <c r="G7" s="24">
        <v>1</v>
      </c>
      <c r="H7" s="24" t="s">
        <v>93</v>
      </c>
      <c r="I7" s="24" t="s">
        <v>94</v>
      </c>
      <c r="J7" s="24" t="s">
        <v>95</v>
      </c>
      <c r="K7" s="24" t="s">
        <v>96</v>
      </c>
      <c r="L7" s="24" t="s">
        <v>97</v>
      </c>
      <c r="M7" s="24" t="s">
        <v>98</v>
      </c>
      <c r="N7" s="25" t="s">
        <v>99</v>
      </c>
      <c r="O7" s="25">
        <v>57.94</v>
      </c>
      <c r="P7" s="25">
        <v>99.8</v>
      </c>
      <c r="Q7" s="25">
        <v>2514</v>
      </c>
      <c r="R7" s="25">
        <v>10944</v>
      </c>
      <c r="S7" s="25">
        <v>20.8</v>
      </c>
      <c r="T7" s="25">
        <v>526.15</v>
      </c>
      <c r="U7" s="25">
        <v>13001</v>
      </c>
      <c r="V7" s="25">
        <v>23.54</v>
      </c>
      <c r="W7" s="25">
        <v>552.29</v>
      </c>
      <c r="X7" s="25">
        <v>114.79</v>
      </c>
      <c r="Y7" s="25">
        <v>115.03</v>
      </c>
      <c r="Z7" s="25">
        <v>110.2</v>
      </c>
      <c r="AA7" s="25">
        <v>84.34</v>
      </c>
      <c r="AB7" s="25">
        <v>119.22</v>
      </c>
      <c r="AC7" s="25">
        <v>108.46</v>
      </c>
      <c r="AD7" s="25">
        <v>109.02</v>
      </c>
      <c r="AE7" s="25">
        <v>107.81</v>
      </c>
      <c r="AF7" s="25">
        <v>107.21</v>
      </c>
      <c r="AG7" s="25">
        <v>105.97</v>
      </c>
      <c r="AH7" s="25">
        <v>108.24</v>
      </c>
      <c r="AI7" s="25">
        <v>0</v>
      </c>
      <c r="AJ7" s="25">
        <v>0</v>
      </c>
      <c r="AK7" s="25">
        <v>0</v>
      </c>
      <c r="AL7" s="25">
        <v>0</v>
      </c>
      <c r="AM7" s="25">
        <v>0</v>
      </c>
      <c r="AN7" s="25">
        <v>11.94</v>
      </c>
      <c r="AO7" s="25">
        <v>11</v>
      </c>
      <c r="AP7" s="25">
        <v>8.86</v>
      </c>
      <c r="AQ7" s="25">
        <v>7.65</v>
      </c>
      <c r="AR7" s="25">
        <v>8.52</v>
      </c>
      <c r="AS7" s="25">
        <v>1.5</v>
      </c>
      <c r="AT7" s="25">
        <v>167.95</v>
      </c>
      <c r="AU7" s="25">
        <v>191.15</v>
      </c>
      <c r="AV7" s="25">
        <v>132.32</v>
      </c>
      <c r="AW7" s="25">
        <v>78.61</v>
      </c>
      <c r="AX7" s="25">
        <v>107.13</v>
      </c>
      <c r="AY7" s="25">
        <v>362.93</v>
      </c>
      <c r="AZ7" s="25">
        <v>371.81</v>
      </c>
      <c r="BA7" s="25">
        <v>384.23</v>
      </c>
      <c r="BB7" s="25">
        <v>364.3</v>
      </c>
      <c r="BC7" s="25">
        <v>378.87</v>
      </c>
      <c r="BD7" s="25">
        <v>243.36</v>
      </c>
      <c r="BE7" s="25">
        <v>247.63</v>
      </c>
      <c r="BF7" s="25">
        <v>294.67</v>
      </c>
      <c r="BG7" s="25">
        <v>332.17</v>
      </c>
      <c r="BH7" s="25">
        <v>300.08</v>
      </c>
      <c r="BI7" s="25">
        <v>264.36</v>
      </c>
      <c r="BJ7" s="25">
        <v>439.05</v>
      </c>
      <c r="BK7" s="25">
        <v>465.85</v>
      </c>
      <c r="BL7" s="25">
        <v>439.43</v>
      </c>
      <c r="BM7" s="25">
        <v>438.41</v>
      </c>
      <c r="BN7" s="25">
        <v>430.23</v>
      </c>
      <c r="BO7" s="25">
        <v>265.93</v>
      </c>
      <c r="BP7" s="25">
        <v>113.18</v>
      </c>
      <c r="BQ7" s="25">
        <v>79.2</v>
      </c>
      <c r="BR7" s="25">
        <v>71.400000000000006</v>
      </c>
      <c r="BS7" s="25">
        <v>65.86</v>
      </c>
      <c r="BT7" s="25">
        <v>92.23</v>
      </c>
      <c r="BU7" s="25">
        <v>95.26</v>
      </c>
      <c r="BV7" s="25">
        <v>92.39</v>
      </c>
      <c r="BW7" s="25">
        <v>94.41</v>
      </c>
      <c r="BX7" s="25">
        <v>90.96</v>
      </c>
      <c r="BY7" s="25">
        <v>90.66</v>
      </c>
      <c r="BZ7" s="25">
        <v>97.82</v>
      </c>
      <c r="CA7" s="25">
        <v>123.92</v>
      </c>
      <c r="CB7" s="25">
        <v>135.09</v>
      </c>
      <c r="CC7" s="25">
        <v>137.31</v>
      </c>
      <c r="CD7" s="25">
        <v>178.65</v>
      </c>
      <c r="CE7" s="25">
        <v>151.86000000000001</v>
      </c>
      <c r="CF7" s="25">
        <v>192.82</v>
      </c>
      <c r="CG7" s="25">
        <v>192.98</v>
      </c>
      <c r="CH7" s="25">
        <v>192.13</v>
      </c>
      <c r="CI7" s="25">
        <v>197.04</v>
      </c>
      <c r="CJ7" s="25">
        <v>199.33</v>
      </c>
      <c r="CK7" s="25">
        <v>177.56</v>
      </c>
      <c r="CL7" s="25">
        <v>66.05</v>
      </c>
      <c r="CM7" s="25">
        <v>74.58</v>
      </c>
      <c r="CN7" s="25">
        <v>72.22</v>
      </c>
      <c r="CO7" s="25">
        <v>77.83</v>
      </c>
      <c r="CP7" s="25">
        <v>73.88</v>
      </c>
      <c r="CQ7" s="25">
        <v>54.05</v>
      </c>
      <c r="CR7" s="25">
        <v>54.43</v>
      </c>
      <c r="CS7" s="25">
        <v>53.87</v>
      </c>
      <c r="CT7" s="25">
        <v>54.49</v>
      </c>
      <c r="CU7" s="25">
        <v>54.8</v>
      </c>
      <c r="CV7" s="25">
        <v>59.81</v>
      </c>
      <c r="CW7" s="25">
        <v>75.239999999999995</v>
      </c>
      <c r="CX7" s="25">
        <v>68.39</v>
      </c>
      <c r="CY7" s="25">
        <v>67.349999999999994</v>
      </c>
      <c r="CZ7" s="25">
        <v>63.13</v>
      </c>
      <c r="DA7" s="25">
        <v>64.39</v>
      </c>
      <c r="DB7" s="25">
        <v>80.510000000000005</v>
      </c>
      <c r="DC7" s="25">
        <v>79.44</v>
      </c>
      <c r="DD7" s="25">
        <v>79.489999999999995</v>
      </c>
      <c r="DE7" s="25">
        <v>78.8</v>
      </c>
      <c r="DF7" s="25">
        <v>77.98</v>
      </c>
      <c r="DG7" s="25">
        <v>89.42</v>
      </c>
      <c r="DH7" s="25">
        <v>63.92</v>
      </c>
      <c r="DI7" s="25">
        <v>65.099999999999994</v>
      </c>
      <c r="DJ7" s="25">
        <v>65.67</v>
      </c>
      <c r="DK7" s="25">
        <v>63.59</v>
      </c>
      <c r="DL7" s="25">
        <v>61.95</v>
      </c>
      <c r="DM7" s="25">
        <v>49.12</v>
      </c>
      <c r="DN7" s="25">
        <v>49.39</v>
      </c>
      <c r="DO7" s="25">
        <v>50.75</v>
      </c>
      <c r="DP7" s="25">
        <v>51.72</v>
      </c>
      <c r="DQ7" s="25">
        <v>52.27</v>
      </c>
      <c r="DR7" s="25">
        <v>52.02</v>
      </c>
      <c r="DS7" s="25">
        <v>56.44</v>
      </c>
      <c r="DT7" s="25">
        <v>68.540000000000006</v>
      </c>
      <c r="DU7" s="25">
        <v>47.26</v>
      </c>
      <c r="DV7" s="25">
        <v>46.76</v>
      </c>
      <c r="DW7" s="25">
        <v>70.66</v>
      </c>
      <c r="DX7" s="25">
        <v>16.760000000000002</v>
      </c>
      <c r="DY7" s="25">
        <v>18.57</v>
      </c>
      <c r="DZ7" s="25">
        <v>21.14</v>
      </c>
      <c r="EA7" s="25">
        <v>22.12</v>
      </c>
      <c r="EB7" s="25">
        <v>25.67</v>
      </c>
      <c r="EC7" s="25">
        <v>25.37</v>
      </c>
      <c r="ED7" s="25">
        <v>0</v>
      </c>
      <c r="EE7" s="25">
        <v>0</v>
      </c>
      <c r="EF7" s="25">
        <v>0</v>
      </c>
      <c r="EG7" s="25">
        <v>0.46</v>
      </c>
      <c r="EH7" s="25">
        <v>0.46</v>
      </c>
      <c r="EI7" s="25">
        <v>0.42</v>
      </c>
      <c r="EJ7" s="25">
        <v>0.44</v>
      </c>
      <c r="EK7" s="25">
        <v>0.5</v>
      </c>
      <c r="EL7" s="25">
        <v>0.4</v>
      </c>
      <c r="EM7" s="25">
        <v>0.4</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108</v>
      </c>
      <c r="E13" t="s">
        <v>107</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網谷 康希</cp:lastModifiedBy>
  <cp:lastPrinted>2025-02-03T06:27:45Z</cp:lastPrinted>
  <dcterms:created xsi:type="dcterms:W3CDTF">2025-01-24T06:52:45Z</dcterms:created>
  <dcterms:modified xsi:type="dcterms:W3CDTF">2025-02-03T06:27:47Z</dcterms:modified>
  <cp:category/>
</cp:coreProperties>
</file>